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_CLOUD\PRACE_2020\ZŠ_HORNÍ_PAMARCH\ROZPOČET\"/>
    </mc:Choice>
  </mc:AlternateContent>
  <xr:revisionPtr revIDLastSave="0" documentId="8_{EB0AEB12-9C69-4AA6-9DFB-1E668FCE5E3D}" xr6:coauthVersionLast="45" xr6:coauthVersionMax="45" xr10:uidLastSave="{00000000-0000-0000-0000-000000000000}"/>
  <bookViews>
    <workbookView xWindow="-120" yWindow="-120" windowWidth="38640" windowHeight="212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I48" i="1"/>
  <c r="I17" i="1" s="1"/>
  <c r="I47" i="1"/>
  <c r="G39" i="1"/>
  <c r="G40" i="1" s="1"/>
  <c r="G25" i="1" s="1"/>
  <c r="F39" i="1"/>
  <c r="F40" i="1" s="1"/>
  <c r="G96" i="12"/>
  <c r="AC96" i="12"/>
  <c r="AD96" i="12"/>
  <c r="G8" i="12"/>
  <c r="U8" i="12"/>
  <c r="G9" i="12"/>
  <c r="M9" i="12" s="1"/>
  <c r="I9" i="12"/>
  <c r="I8" i="12" s="1"/>
  <c r="K9" i="12"/>
  <c r="K8" i="12" s="1"/>
  <c r="O9" i="12"/>
  <c r="Q9" i="12"/>
  <c r="Q8" i="12" s="1"/>
  <c r="U9" i="12"/>
  <c r="G10" i="12"/>
  <c r="M10" i="12" s="1"/>
  <c r="I10" i="12"/>
  <c r="K10" i="12"/>
  <c r="O10" i="12"/>
  <c r="O8" i="12" s="1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4" i="12"/>
  <c r="M14" i="12" s="1"/>
  <c r="I14" i="12"/>
  <c r="K14" i="12"/>
  <c r="O14" i="12"/>
  <c r="O13" i="12" s="1"/>
  <c r="Q14" i="12"/>
  <c r="Q13" i="12" s="1"/>
  <c r="U14" i="12"/>
  <c r="U13" i="12" s="1"/>
  <c r="G15" i="12"/>
  <c r="M15" i="12" s="1"/>
  <c r="I15" i="12"/>
  <c r="K15" i="12"/>
  <c r="O15" i="12"/>
  <c r="Q15" i="12"/>
  <c r="U15" i="12"/>
  <c r="G16" i="12"/>
  <c r="I16" i="12"/>
  <c r="K16" i="12"/>
  <c r="K13" i="12" s="1"/>
  <c r="M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I13" i="12" s="1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I34" i="12"/>
  <c r="I33" i="12" s="1"/>
  <c r="K34" i="12"/>
  <c r="K33" i="12" s="1"/>
  <c r="M34" i="12"/>
  <c r="O34" i="12"/>
  <c r="O33" i="12" s="1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G33" i="12" s="1"/>
  <c r="I38" i="12"/>
  <c r="K38" i="12"/>
  <c r="O38" i="12"/>
  <c r="Q38" i="12"/>
  <c r="U38" i="12"/>
  <c r="U33" i="12" s="1"/>
  <c r="G39" i="12"/>
  <c r="M39" i="12" s="1"/>
  <c r="I39" i="12"/>
  <c r="K39" i="12"/>
  <c r="O39" i="12"/>
  <c r="Q39" i="12"/>
  <c r="Q33" i="12" s="1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1" i="12"/>
  <c r="I61" i="12"/>
  <c r="I60" i="12" s="1"/>
  <c r="K61" i="12"/>
  <c r="M61" i="12"/>
  <c r="O61" i="12"/>
  <c r="O60" i="12" s="1"/>
  <c r="Q61" i="12"/>
  <c r="Q60" i="12" s="1"/>
  <c r="U61" i="12"/>
  <c r="G62" i="12"/>
  <c r="M62" i="12" s="1"/>
  <c r="I62" i="12"/>
  <c r="K62" i="12"/>
  <c r="O62" i="12"/>
  <c r="Q62" i="12"/>
  <c r="U62" i="12"/>
  <c r="U60" i="12" s="1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K60" i="12" s="1"/>
  <c r="M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3" i="12"/>
  <c r="I73" i="12"/>
  <c r="I72" i="12" s="1"/>
  <c r="K73" i="12"/>
  <c r="M73" i="12"/>
  <c r="O73" i="12"/>
  <c r="Q73" i="12"/>
  <c r="Q72" i="12" s="1"/>
  <c r="U73" i="12"/>
  <c r="G74" i="12"/>
  <c r="M74" i="12" s="1"/>
  <c r="I74" i="12"/>
  <c r="K74" i="12"/>
  <c r="O74" i="12"/>
  <c r="O72" i="12" s="1"/>
  <c r="Q74" i="12"/>
  <c r="U74" i="12"/>
  <c r="U72" i="12" s="1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K72" i="12" s="1"/>
  <c r="M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I90" i="12"/>
  <c r="K90" i="12"/>
  <c r="M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Q93" i="12"/>
  <c r="U93" i="12"/>
  <c r="G94" i="12"/>
  <c r="M94" i="12" s="1"/>
  <c r="M93" i="12" s="1"/>
  <c r="I94" i="12"/>
  <c r="K94" i="12"/>
  <c r="K93" i="12" s="1"/>
  <c r="O94" i="12"/>
  <c r="O93" i="12" s="1"/>
  <c r="Q94" i="12"/>
  <c r="U94" i="12"/>
  <c r="I20" i="1"/>
  <c r="I19" i="1"/>
  <c r="I18" i="1"/>
  <c r="I16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3" i="1" l="1"/>
  <c r="G28" i="1"/>
  <c r="G23" i="1"/>
  <c r="G29" i="1" s="1"/>
  <c r="I39" i="1"/>
  <c r="I40" i="1" s="1"/>
  <c r="J39" i="1" s="1"/>
  <c r="J40" i="1" s="1"/>
  <c r="M33" i="12"/>
  <c r="M13" i="12"/>
  <c r="M72" i="12"/>
  <c r="M8" i="12"/>
  <c r="M60" i="12"/>
  <c r="G13" i="12"/>
  <c r="G60" i="12"/>
  <c r="G72" i="12"/>
  <c r="M38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<sst xmlns="http://schemas.openxmlformats.org/spreadsheetml/2006/main" count="480" uniqueCount="254">
  <si>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</si>
  <si>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</si>
  <si>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</si>
  <si>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</si>
  <si>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</si>
  <si>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</si>
  <si>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</si>
  <si>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</si>
  <si>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</si>
  <si>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</si>
  <si>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</si>
  <si>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</si>
  <si>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</si>
  <si>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</si>
  <si>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</si>
  <si>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</si>
  <si>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</si>
  <si>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</si>
  <si>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</si>
  <si>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</si>
  <si>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</si>
  <si>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</si>
  <si>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</si>
  <si>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</si>
  <si>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</si>
  <si>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</si>
  <si>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</si>
  <si>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</si>
  <si>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</si>
  <si>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</si>
  <si>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</si>
  <si>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</si>
  <si>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</si>
  <si>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</si>
  <si>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</si>
  <si>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</si>
  <si>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</si>
  <si>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</si>
  <si>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</si>
  <si>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</si>
  <si>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</si>
  <si>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</si>
  <si>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</si>
  <si>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D.1.4.2.ZDRAVOTNĚ TECHNICKÉ INSTALACE</t>
  </si>
  <si>
    <t>Rozpočet:</t>
  </si>
  <si>
    <t>Misto</t>
  </si>
  <si>
    <t>ŠJ BRNO,HORNÍ 16, REKONSTRUKCE KUCHYNĚ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</si>
  <si>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</si>
  <si>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</si>
  <si>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</si>
  <si>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</si>
  <si>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</si>
  <si>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</si>
  <si>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</si>
  <si>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</si>
  <si>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</si>
  <si>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</si>
  <si>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</si>
  <si>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</si>
  <si>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</si>
  <si>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</si>
  <si>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</si>
  <si>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</si>
  <si>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</si>
  <si>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</si>
  <si>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</si>
  <si>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</si>
  <si>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</si>
  <si>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</si>
  <si>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</si>
  <si>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</si>
  <si>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</si>
  <si>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</si>
  <si>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</si>
  <si>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</si>
  <si>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</si>
  <si>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</si>
  <si>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</si>
  <si>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</si>
  <si>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</si>
  <si>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</si>
  <si>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</si>
  <si>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</si>
  <si>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</si>
  <si>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</si>
  <si>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</si>
  <si>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</si>
  <si>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</si>
  <si>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</si>
  <si>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</si>
  <si>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</si>
  <si>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</si>
  <si>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</si>
  <si>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970051030R00</t>
  </si>
  <si>
    <t>Vrtání jádrové do ŽB d 30 mm</t>
  </si>
  <si>
    <t>m</t>
  </si>
  <si>
    <t>POL1_0</t>
  </si>
  <si>
    <t>970051060R00</t>
  </si>
  <si>
    <t>Vrtání jádrové do ŽB do D 60 mm</t>
  </si>
  <si>
    <t>970051100R00</t>
  </si>
  <si>
    <t>Vrtání jádrové do ŽB do D 100 mm</t>
  </si>
  <si>
    <t>974100030RA0</t>
  </si>
  <si>
    <t>Vysekání rýh ve zdivu z cihel, 15 x 15 cm</t>
  </si>
  <si>
    <t>POL2_0</t>
  </si>
  <si>
    <t>721140802R00</t>
  </si>
  <si>
    <t>Demontáž potrubí litinového DN 100</t>
  </si>
  <si>
    <t>721290821R00</t>
  </si>
  <si>
    <t>Přesun vybouraných hmot - kanalizace, H do 6 m</t>
  </si>
  <si>
    <t>t</t>
  </si>
  <si>
    <t>721140933R00</t>
  </si>
  <si>
    <t>Oprava - přechod z plastových trub na litinu DN 70</t>
  </si>
  <si>
    <t>kus</t>
  </si>
  <si>
    <t>721140935R00</t>
  </si>
  <si>
    <t>Oprava - přechod z plastových trub na litinu DN100</t>
  </si>
  <si>
    <t>721140913R00</t>
  </si>
  <si>
    <t>Oprava-propoj.dosavadního potrubí litinového DN 70</t>
  </si>
  <si>
    <t>721140915R00</t>
  </si>
  <si>
    <t>Oprava-propoj.dosavadního potrubí litinového DN100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</si>
  <si>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</si>
  <si>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</si>
  <si>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</si>
  <si>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</si>
  <si>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</si>
  <si>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</si>
  <si>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</si>
  <si>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</si>
  <si>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721-PC</t>
  </si>
  <si>
    <t>Potrubí HT připojovací D 40 x 1,8 mm,  -odolávající vysokým teplotám</t>
  </si>
  <si>
    <t>Potrubí HT připojovací D 50 x 1,8 mm,  -odolávající vysokým teplotám</t>
  </si>
  <si>
    <t>Potrubí HT odpadní svislé D 110 x 2,7 mm,  -odolávající vysokým teplotám</t>
  </si>
  <si>
    <t>Hygienická vpust z nerezové oceli, svislý odtok , DN100, 200*200mm, rošt,komplet</t>
  </si>
  <si>
    <t>soubor</t>
  </si>
  <si>
    <t>Kuch.nerez. žlab do dlažby 4150*500mm, vpust DN100, kalový koš+mřížka</t>
  </si>
  <si>
    <t>Kuch.nerez. žlab do dlažby 1050*500mm, vpust DN100, kalový koš+mřížka</t>
  </si>
  <si>
    <t>Kuch.nerez. žlab do dlažby 1350*500mm, vpust DN100, kalový koš+mřížka</t>
  </si>
  <si>
    <t>Kuch.nerez. žlab do dlažby 800*300mm, vpust DN100, kalový koš+mřížka</t>
  </si>
  <si>
    <t>998721201R00</t>
  </si>
  <si>
    <t>Přesun hmot pro vnitřní kanalizaci, výšky do 6 m</t>
  </si>
  <si>
    <t>722130803R00</t>
  </si>
  <si>
    <t>Demontáž potrubí ocelových závitových DN 50</t>
  </si>
  <si>
    <t>722290821R00</t>
  </si>
  <si>
    <t>Přesun vybouraných hmot - vodovody, H do 6 m</t>
  </si>
  <si>
    <t>722172966R00</t>
  </si>
  <si>
    <t>Vsaz.odboč.do plast.potrubí polyf.D 50 mm, vodovod</t>
  </si>
  <si>
    <t>722190401R00</t>
  </si>
  <si>
    <t>Vyvedení a upevnění výpustek DN 15</t>
  </si>
  <si>
    <t>722280108R00</t>
  </si>
  <si>
    <t>Tlaková zkouška vodovodního potrubí DN 50</t>
  </si>
  <si>
    <t>722290234R00</t>
  </si>
  <si>
    <t>Proplach a dezinfekce vodovod.potrubí DN 80</t>
  </si>
  <si>
    <t>722181211RT7</t>
  </si>
  <si>
    <t>Izolace návleková  tl. stěny 6 mm, vnitřní průměr 22 mm</t>
  </si>
  <si>
    <t>722181211RT9</t>
  </si>
  <si>
    <t>Izolace návleková tl. stěny 6 mm, vnitřní průměr 28 mm</t>
  </si>
  <si>
    <t>722181214RZ6</t>
  </si>
  <si>
    <t>Izolace návleková tl. stěny 20 mm, vnitřní průměr 20 mm</t>
  </si>
  <si>
    <t>722-PC</t>
  </si>
  <si>
    <t>Izolace návleková , tl.30mm, d35</t>
  </si>
  <si>
    <t>Izolace návleková, tl.40mm, d42</t>
  </si>
  <si>
    <t>722182001RT1</t>
  </si>
  <si>
    <t>Montáž izol.skruží na potrubí přímé DN 25,sam.spoj, samolepicí spoj nebo rychlouzávěr</t>
  </si>
  <si>
    <t>722182004RT1</t>
  </si>
  <si>
    <t>Montáž izol.skruží na potrubí přímé DN 40,sam.spoj, samolepicí spoj nebo rychlouzávěr</t>
  </si>
  <si>
    <t>Tr.PP-RCT D20 +tv., +uložení do korýtek</t>
  </si>
  <si>
    <t>Tr.PP-RCT D25 +tv., +uložení do korýtek</t>
  </si>
  <si>
    <t>722176112R00</t>
  </si>
  <si>
    <t>Montáž rozvodů z plastů polyfúz. svařováním D 20mm</t>
  </si>
  <si>
    <t>722176113R00</t>
  </si>
  <si>
    <t>Montáž rozvodů z plastů polyfúz. svařováním D 25mm</t>
  </si>
  <si>
    <t>722PC</t>
  </si>
  <si>
    <t>Kohout kulový voda s odvodněním G1/2"</t>
  </si>
  <si>
    <t>POL3_0</t>
  </si>
  <si>
    <t>Kohout kulový voda s odvodněním G3/4"</t>
  </si>
  <si>
    <t>Ventil regulační multifunkční termostatický , HERZ DN15</t>
  </si>
  <si>
    <t>551100010R</t>
  </si>
  <si>
    <t>Kohout kulový voda  G 1/2"</t>
  </si>
  <si>
    <t>551100011R</t>
  </si>
  <si>
    <t>Kohout kulový voda G 3/4"</t>
  </si>
  <si>
    <t>55111855R</t>
  </si>
  <si>
    <t>Ventil zahradní bez hadic. přípojky G1/2"</t>
  </si>
  <si>
    <t>722239101R00</t>
  </si>
  <si>
    <t>Montáž vodovodních armatur 2závity, G 1/2</t>
  </si>
  <si>
    <t>722239102R00</t>
  </si>
  <si>
    <t>Montáž vodovodních armatur 2závity, G 3/4</t>
  </si>
  <si>
    <t>998722201R00</t>
  </si>
  <si>
    <t>Přesun hmot pro vnitřní vodovod, výšky do 6 m</t>
  </si>
  <si>
    <t>723120203R00</t>
  </si>
  <si>
    <t>Potrubí ocelové závitové černé svařované DN 20</t>
  </si>
  <si>
    <t>723120204R00</t>
  </si>
  <si>
    <t>Potrubí ocelové závitové černé svařované DN 25</t>
  </si>
  <si>
    <t>723150312R00</t>
  </si>
  <si>
    <t>Potrubí ocelové hladké černé svařované D 57x2,9</t>
  </si>
  <si>
    <t>723190252R00</t>
  </si>
  <si>
    <t>Vyvedení a upevnění plynovodních výpustek DN 20</t>
  </si>
  <si>
    <t>551310051R</t>
  </si>
  <si>
    <t>Kohout kulový plyn G 3/4"</t>
  </si>
  <si>
    <t>551310052R</t>
  </si>
  <si>
    <t>Kohout kulový plyn G 1"</t>
  </si>
  <si>
    <t>551310055R</t>
  </si>
  <si>
    <t>Kohout kulový plyn G 2"</t>
  </si>
  <si>
    <t>723-PC</t>
  </si>
  <si>
    <t>Revizní zpráva</t>
  </si>
  <si>
    <t>723190909R00</t>
  </si>
  <si>
    <t>Zkouška tlaková  plynového potrubí</t>
  </si>
  <si>
    <t>723190907R00</t>
  </si>
  <si>
    <t>Odvzdušnění a napuštění plynového potrubí</t>
  </si>
  <si>
    <t>998723201R00</t>
  </si>
  <si>
    <t>Přesun hmot pro vnitřní plynovod, výšky do 6 m</t>
  </si>
  <si>
    <t>725210821R00</t>
  </si>
  <si>
    <t>Demontáž umyvadel bez výtokových armatur</t>
  </si>
  <si>
    <t>725820801R00</t>
  </si>
  <si>
    <t>Demontáž baterie nástěnné do G 3/4</t>
  </si>
  <si>
    <t>725590811R00</t>
  </si>
  <si>
    <t>Přesun vybour.hmot, zařizovací předměty H 6 m</t>
  </si>
  <si>
    <t>725017134R00</t>
  </si>
  <si>
    <t>Umyvadlo na šrouby  500*410 cm, bílé</t>
  </si>
  <si>
    <t>725219401R00</t>
  </si>
  <si>
    <t>Montáž umyvadel na šrouby do zdiva</t>
  </si>
  <si>
    <t>725829201RT1</t>
  </si>
  <si>
    <t>Montáž baterie umyv.a dřezové nástěnné chromové, včetně dodávky pákové baterie</t>
  </si>
  <si>
    <t>725823114R00</t>
  </si>
  <si>
    <t>Baterie dřezová stojánková ruční, bez otvír.odpadu</t>
  </si>
  <si>
    <t>725829301R00</t>
  </si>
  <si>
    <t>Montáž baterie umyv.a dřezové stojánkové</t>
  </si>
  <si>
    <t>725860213R00</t>
  </si>
  <si>
    <t>Sifon umyvadlový  D 32, 40 mm</t>
  </si>
  <si>
    <t>725869101R00</t>
  </si>
  <si>
    <t>Montáž uzávěrek zápach.umyvadlových D 32</t>
  </si>
  <si>
    <t>55141107R</t>
  </si>
  <si>
    <t>Ventil rohový G1/2" x 3/4"</t>
  </si>
  <si>
    <t>55141112R</t>
  </si>
  <si>
    <t>Ventil rohový, 1/2" x 3/8"</t>
  </si>
  <si>
    <t>725819201R00</t>
  </si>
  <si>
    <t>Montáž ventilu nástěnného  G 1/2</t>
  </si>
  <si>
    <t>725-PC</t>
  </si>
  <si>
    <t xml:space="preserve">Dřez jednoduchý 455*435mm </t>
  </si>
  <si>
    <t>725319101R00</t>
  </si>
  <si>
    <t>Montáž dřezů jednoduchých</t>
  </si>
  <si>
    <t>55161604R</t>
  </si>
  <si>
    <t>Sifon dřezový</t>
  </si>
  <si>
    <t>725869204R00</t>
  </si>
  <si>
    <t>Montáž uzávěrek zápach.dřez.jednoduchý D 50</t>
  </si>
  <si>
    <t>725019103R00</t>
  </si>
  <si>
    <t>Výlevka závěsná  s plastovou mřížkou</t>
  </si>
  <si>
    <t>725339101R00</t>
  </si>
  <si>
    <t>Montáž výlevky diturvitové, bez nádrže a armatur</t>
  </si>
  <si>
    <t>998725201R00</t>
  </si>
  <si>
    <t>Přesun hmot pro zařizovací předměty, výšky do 6 m</t>
  </si>
  <si>
    <t>783424240R00</t>
  </si>
  <si>
    <t>Nátěr syntet. potrubí do DN 50 mm  Z+1x +1x email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</si>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</sst>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SUMIF(F47:F52,A16,I47:I52)+SUMIF(F47:F52,"PSU",I47:I52)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SUMIF(F47:F52,A17,I47:I52)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SUMIF(F47:F52,A18,I47:I52)</f>
        <v>0</v>
      </c>
      <c r="J18" s="93"/>
    </row>
    <row r="19" spans="1:10" ht="23.25" customHeight="1" x14ac:dyDescent="0.2">
      <c r="A19" s="195" t="s">
        <v>64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SUMIF(F47:F52,A19,I47:I52)</f>
        <v>0</v>
      </c>
      <c r="J19" s="93"/>
    </row>
    <row r="20" spans="1:10" ht="23.25" customHeight="1" x14ac:dyDescent="0.2">
      <c r="A20" s="195" t="s">
        <v>65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SUMIF(F47:F52,A20,I47:I52)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44158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Pol'!AC96</f>
        <v>0</v>
      </c>
      <c r="G39" s="148">
        <f>'Rozpočet Pol'!AD96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51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52</v>
      </c>
      <c r="C47" s="177" t="s">
        <v>53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54</v>
      </c>
      <c r="C48" s="167" t="s">
        <v>55</v>
      </c>
      <c r="D48" s="169"/>
      <c r="E48" s="169"/>
      <c r="F48" s="185" t="s">
        <v>24</v>
      </c>
      <c r="G48" s="186"/>
      <c r="H48" s="186"/>
      <c r="I48" s="187">
        <f>'Rozpočet Pol'!G13</f>
        <v>0</v>
      </c>
      <c r="J48" s="187"/>
    </row>
    <row r="49" spans="1:10" ht="25.5" customHeight="1" x14ac:dyDescent="0.2">
      <c r="A49" s="165"/>
      <c r="B49" s="168" t="s">
        <v>56</v>
      </c>
      <c r="C49" s="167" t="s">
        <v>57</v>
      </c>
      <c r="D49" s="169"/>
      <c r="E49" s="169"/>
      <c r="F49" s="185" t="s">
        <v>24</v>
      </c>
      <c r="G49" s="186"/>
      <c r="H49" s="186"/>
      <c r="I49" s="187">
        <f>'Rozpočet Pol'!G33</f>
        <v>0</v>
      </c>
      <c r="J49" s="187"/>
    </row>
    <row r="50" spans="1:10" ht="25.5" customHeight="1" x14ac:dyDescent="0.2">
      <c r="A50" s="165"/>
      <c r="B50" s="168" t="s">
        <v>58</v>
      </c>
      <c r="C50" s="167" t="s">
        <v>59</v>
      </c>
      <c r="D50" s="169"/>
      <c r="E50" s="169"/>
      <c r="F50" s="185" t="s">
        <v>24</v>
      </c>
      <c r="G50" s="186"/>
      <c r="H50" s="186"/>
      <c r="I50" s="187">
        <f>'Rozpočet Pol'!G60</f>
        <v>0</v>
      </c>
      <c r="J50" s="187"/>
    </row>
    <row r="51" spans="1:10" ht="25.5" customHeight="1" x14ac:dyDescent="0.2">
      <c r="A51" s="165"/>
      <c r="B51" s="168" t="s">
        <v>60</v>
      </c>
      <c r="C51" s="167" t="s">
        <v>61</v>
      </c>
      <c r="D51" s="169"/>
      <c r="E51" s="169"/>
      <c r="F51" s="185" t="s">
        <v>24</v>
      </c>
      <c r="G51" s="186"/>
      <c r="H51" s="186"/>
      <c r="I51" s="187">
        <f>'Rozpočet Pol'!G72</f>
        <v>0</v>
      </c>
      <c r="J51" s="187"/>
    </row>
    <row r="52" spans="1:10" ht="25.5" customHeight="1" x14ac:dyDescent="0.2">
      <c r="A52" s="165"/>
      <c r="B52" s="179" t="s">
        <v>62</v>
      </c>
      <c r="C52" s="180" t="s">
        <v>63</v>
      </c>
      <c r="D52" s="181"/>
      <c r="E52" s="181"/>
      <c r="F52" s="188" t="s">
        <v>24</v>
      </c>
      <c r="G52" s="189"/>
      <c r="H52" s="189"/>
      <c r="I52" s="190">
        <f>'Rozpočet Pol'!G93</f>
        <v>0</v>
      </c>
      <c r="J52" s="190"/>
    </row>
    <row r="53" spans="1:10" ht="25.5" customHeight="1" x14ac:dyDescent="0.2">
      <c r="A53" s="166"/>
      <c r="B53" s="172" t="s">
        <v>1</v>
      </c>
      <c r="C53" s="172"/>
      <c r="D53" s="173"/>
      <c r="E53" s="173"/>
      <c r="F53" s="191"/>
      <c r="G53" s="192"/>
      <c r="H53" s="192"/>
      <c r="I53" s="193">
        <f>SUM(I47:I52)</f>
        <v>0</v>
      </c>
      <c r="J53" s="193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67</v>
      </c>
    </row>
    <row r="2" spans="1:60" ht="24.95" customHeight="1" x14ac:dyDescent="0.2">
      <c r="A2" s="204" t="s">
        <v>66</v>
      </c>
      <c r="B2" s="198"/>
      <c r="C2" s="199" t="s">
        <v>46</v>
      </c>
      <c r="D2" s="200"/>
      <c r="E2" s="200"/>
      <c r="F2" s="200"/>
      <c r="G2" s="206"/>
      <c r="AE2" t="s">
        <v>68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69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70</v>
      </c>
    </row>
    <row r="5" spans="1:60" hidden="1" x14ac:dyDescent="0.2">
      <c r="A5" s="208" t="s">
        <v>71</v>
      </c>
      <c r="B5" s="209"/>
      <c r="C5" s="210"/>
      <c r="D5" s="211"/>
      <c r="E5" s="211"/>
      <c r="F5" s="211"/>
      <c r="G5" s="212"/>
      <c r="AE5" t="s">
        <v>72</v>
      </c>
    </row>
    <row r="7" spans="1:60" ht="38.25" x14ac:dyDescent="0.2">
      <c r="A7" s="217" t="s">
        <v>73</v>
      </c>
      <c r="B7" s="218" t="s">
        <v>74</v>
      </c>
      <c r="C7" s="218" t="s">
        <v>75</v>
      </c>
      <c r="D7" s="217" t="s">
        <v>76</v>
      </c>
      <c r="E7" s="217" t="s">
        <v>77</v>
      </c>
      <c r="F7" s="213" t="s">
        <v>78</v>
      </c>
      <c r="G7" s="234" t="s">
        <v>28</v>
      </c>
      <c r="H7" s="235" t="s">
        <v>29</v>
      </c>
      <c r="I7" s="235" t="s">
        <v>79</v>
      </c>
      <c r="J7" s="235" t="s">
        <v>30</v>
      </c>
      <c r="K7" s="235" t="s">
        <v>80</v>
      </c>
      <c r="L7" s="235" t="s">
        <v>81</v>
      </c>
      <c r="M7" s="235" t="s">
        <v>82</v>
      </c>
      <c r="N7" s="235" t="s">
        <v>83</v>
      </c>
      <c r="O7" s="235" t="s">
        <v>84</v>
      </c>
      <c r="P7" s="235" t="s">
        <v>85</v>
      </c>
      <c r="Q7" s="235" t="s">
        <v>86</v>
      </c>
      <c r="R7" s="235" t="s">
        <v>87</v>
      </c>
      <c r="S7" s="235" t="s">
        <v>88</v>
      </c>
      <c r="T7" s="235" t="s">
        <v>89</v>
      </c>
      <c r="U7" s="220" t="s">
        <v>90</v>
      </c>
    </row>
    <row r="8" spans="1:60" x14ac:dyDescent="0.2">
      <c r="A8" s="236" t="s">
        <v>91</v>
      </c>
      <c r="B8" s="237" t="s">
        <v>52</v>
      </c>
      <c r="C8" s="238" t="s">
        <v>53</v>
      </c>
      <c r="D8" s="239"/>
      <c r="E8" s="240"/>
      <c r="F8" s="241"/>
      <c r="G8" s="241">
        <f>SUMIF(AE9:AE12,"&lt;&gt;NOR",G9:G12)</f>
        <v>0</v>
      </c>
      <c r="H8" s="241"/>
      <c r="I8" s="241">
        <f>SUM(I9:I12)</f>
        <v>0</v>
      </c>
      <c r="J8" s="241"/>
      <c r="K8" s="241">
        <f>SUM(K9:K12)</f>
        <v>0</v>
      </c>
      <c r="L8" s="241"/>
      <c r="M8" s="241">
        <f>SUM(M9:M12)</f>
        <v>0</v>
      </c>
      <c r="N8" s="219"/>
      <c r="O8" s="219">
        <f>SUM(O9:O12)</f>
        <v>7.3499999999999996E-2</v>
      </c>
      <c r="P8" s="219"/>
      <c r="Q8" s="219">
        <f>SUM(Q9:Q12)</f>
        <v>6.1996700000000002</v>
      </c>
      <c r="R8" s="219"/>
      <c r="S8" s="219"/>
      <c r="T8" s="236"/>
      <c r="U8" s="219">
        <f>SUM(U9:U12)</f>
        <v>171.20999999999998</v>
      </c>
      <c r="AE8" t="s">
        <v>92</v>
      </c>
    </row>
    <row r="9" spans="1:60" outlineLevel="1" x14ac:dyDescent="0.2">
      <c r="A9" s="215">
        <v>1</v>
      </c>
      <c r="B9" s="221" t="s">
        <v>93</v>
      </c>
      <c r="C9" s="264" t="s">
        <v>94</v>
      </c>
      <c r="D9" s="223" t="s">
        <v>95</v>
      </c>
      <c r="E9" s="229">
        <v>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0</v>
      </c>
      <c r="O9" s="224">
        <f>ROUND(E9*N9,5)</f>
        <v>0</v>
      </c>
      <c r="P9" s="224">
        <v>1.7700000000000001E-3</v>
      </c>
      <c r="Q9" s="224">
        <f>ROUND(E9*P9,5)</f>
        <v>1.593E-2</v>
      </c>
      <c r="R9" s="224"/>
      <c r="S9" s="224"/>
      <c r="T9" s="225">
        <v>2.5</v>
      </c>
      <c r="U9" s="224">
        <f>ROUND(E9*T9,2)</f>
        <v>22.5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96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>
        <v>2</v>
      </c>
      <c r="B10" s="221" t="s">
        <v>97</v>
      </c>
      <c r="C10" s="264" t="s">
        <v>98</v>
      </c>
      <c r="D10" s="223" t="s">
        <v>95</v>
      </c>
      <c r="E10" s="229">
        <v>1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0</v>
      </c>
      <c r="M10" s="232">
        <f>G10*(1+L10/100)</f>
        <v>0</v>
      </c>
      <c r="N10" s="224">
        <v>0</v>
      </c>
      <c r="O10" s="224">
        <f>ROUND(E10*N10,5)</f>
        <v>0</v>
      </c>
      <c r="P10" s="224">
        <v>7.0699999999999999E-3</v>
      </c>
      <c r="Q10" s="224">
        <f>ROUND(E10*P10,5)</f>
        <v>7.0699999999999999E-3</v>
      </c>
      <c r="R10" s="224"/>
      <c r="S10" s="224"/>
      <c r="T10" s="225">
        <v>2.5499999999999998</v>
      </c>
      <c r="U10" s="224">
        <f>ROUND(E10*T10,2)</f>
        <v>2.5499999999999998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96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3</v>
      </c>
      <c r="B11" s="221" t="s">
        <v>99</v>
      </c>
      <c r="C11" s="264" t="s">
        <v>100</v>
      </c>
      <c r="D11" s="223" t="s">
        <v>95</v>
      </c>
      <c r="E11" s="229">
        <v>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0</v>
      </c>
      <c r="M11" s="232">
        <f>G11*(1+L11/100)</f>
        <v>0</v>
      </c>
      <c r="N11" s="224">
        <v>0</v>
      </c>
      <c r="O11" s="224">
        <f>ROUND(E11*N11,5)</f>
        <v>0</v>
      </c>
      <c r="P11" s="224">
        <v>1.9630000000000002E-2</v>
      </c>
      <c r="Q11" s="224">
        <f>ROUND(E11*P11,5)</f>
        <v>0.17666999999999999</v>
      </c>
      <c r="R11" s="224"/>
      <c r="S11" s="224"/>
      <c r="T11" s="225">
        <v>3.25</v>
      </c>
      <c r="U11" s="224">
        <f>ROUND(E11*T11,2)</f>
        <v>29.25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96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4</v>
      </c>
      <c r="B12" s="221" t="s">
        <v>101</v>
      </c>
      <c r="C12" s="264" t="s">
        <v>102</v>
      </c>
      <c r="D12" s="223" t="s">
        <v>95</v>
      </c>
      <c r="E12" s="229">
        <v>150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0</v>
      </c>
      <c r="M12" s="232">
        <f>G12*(1+L12/100)</f>
        <v>0</v>
      </c>
      <c r="N12" s="224">
        <v>4.8999999999999998E-4</v>
      </c>
      <c r="O12" s="224">
        <f>ROUND(E12*N12,5)</f>
        <v>7.3499999999999996E-2</v>
      </c>
      <c r="P12" s="224">
        <v>0.04</v>
      </c>
      <c r="Q12" s="224">
        <f>ROUND(E12*P12,5)</f>
        <v>6</v>
      </c>
      <c r="R12" s="224"/>
      <c r="S12" s="224"/>
      <c r="T12" s="225">
        <v>0.77939999999999998</v>
      </c>
      <c r="U12" s="224">
        <f>ROUND(E12*T12,2)</f>
        <v>116.91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103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">
      <c r="A13" s="216" t="s">
        <v>91</v>
      </c>
      <c r="B13" s="222" t="s">
        <v>54</v>
      </c>
      <c r="C13" s="265" t="s">
        <v>55</v>
      </c>
      <c r="D13" s="226"/>
      <c r="E13" s="230"/>
      <c r="F13" s="233"/>
      <c r="G13" s="233">
        <f>SUMIF(AE14:AE32,"&lt;&gt;NOR",G14:G32)</f>
        <v>0</v>
      </c>
      <c r="H13" s="233"/>
      <c r="I13" s="233">
        <f>SUM(I14:I32)</f>
        <v>0</v>
      </c>
      <c r="J13" s="233"/>
      <c r="K13" s="233">
        <f>SUM(K14:K32)</f>
        <v>0</v>
      </c>
      <c r="L13" s="233"/>
      <c r="M13" s="233">
        <f>SUM(M14:M32)</f>
        <v>0</v>
      </c>
      <c r="N13" s="227"/>
      <c r="O13" s="227">
        <f>SUM(O14:O32)</f>
        <v>0.12273000000000001</v>
      </c>
      <c r="P13" s="227"/>
      <c r="Q13" s="227">
        <f>SUM(Q14:Q32)</f>
        <v>0.2984</v>
      </c>
      <c r="R13" s="227"/>
      <c r="S13" s="227"/>
      <c r="T13" s="228"/>
      <c r="U13" s="227">
        <f>SUM(U14:U32)</f>
        <v>108.79</v>
      </c>
      <c r="AE13" t="s">
        <v>92</v>
      </c>
    </row>
    <row r="14" spans="1:60" outlineLevel="1" x14ac:dyDescent="0.2">
      <c r="A14" s="215">
        <v>5</v>
      </c>
      <c r="B14" s="221" t="s">
        <v>104</v>
      </c>
      <c r="C14" s="264" t="s">
        <v>105</v>
      </c>
      <c r="D14" s="223" t="s">
        <v>95</v>
      </c>
      <c r="E14" s="229">
        <v>20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0</v>
      </c>
      <c r="O14" s="224">
        <f>ROUND(E14*N14,5)</f>
        <v>0</v>
      </c>
      <c r="P14" s="224">
        <v>1.4919999999999999E-2</v>
      </c>
      <c r="Q14" s="224">
        <f>ROUND(E14*P14,5)</f>
        <v>0.2984</v>
      </c>
      <c r="R14" s="224"/>
      <c r="S14" s="224"/>
      <c r="T14" s="225">
        <v>0.41299999999999998</v>
      </c>
      <c r="U14" s="224">
        <f>ROUND(E14*T14,2)</f>
        <v>8.26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96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6</v>
      </c>
      <c r="B15" s="221" t="s">
        <v>106</v>
      </c>
      <c r="C15" s="264" t="s">
        <v>107</v>
      </c>
      <c r="D15" s="223" t="s">
        <v>108</v>
      </c>
      <c r="E15" s="229">
        <v>0.15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3.379</v>
      </c>
      <c r="U15" s="224">
        <f>ROUND(E15*T15,2)</f>
        <v>0.51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96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7</v>
      </c>
      <c r="B16" s="221" t="s">
        <v>109</v>
      </c>
      <c r="C16" s="264" t="s">
        <v>110</v>
      </c>
      <c r="D16" s="223" t="s">
        <v>111</v>
      </c>
      <c r="E16" s="229">
        <v>7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2.3000000000000001E-4</v>
      </c>
      <c r="O16" s="224">
        <f>ROUND(E16*N16,5)</f>
        <v>1.6100000000000001E-3</v>
      </c>
      <c r="P16" s="224">
        <v>0</v>
      </c>
      <c r="Q16" s="224">
        <f>ROUND(E16*P16,5)</f>
        <v>0</v>
      </c>
      <c r="R16" s="224"/>
      <c r="S16" s="224"/>
      <c r="T16" s="225">
        <v>0.20899999999999999</v>
      </c>
      <c r="U16" s="224">
        <f>ROUND(E16*T16,2)</f>
        <v>1.46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96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8</v>
      </c>
      <c r="B17" s="221" t="s">
        <v>112</v>
      </c>
      <c r="C17" s="264" t="s">
        <v>113</v>
      </c>
      <c r="D17" s="223" t="s">
        <v>111</v>
      </c>
      <c r="E17" s="229">
        <v>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3.8000000000000002E-4</v>
      </c>
      <c r="O17" s="224">
        <f>ROUND(E17*N17,5)</f>
        <v>1.9E-3</v>
      </c>
      <c r="P17" s="224">
        <v>0</v>
      </c>
      <c r="Q17" s="224">
        <f>ROUND(E17*P17,5)</f>
        <v>0</v>
      </c>
      <c r="R17" s="224"/>
      <c r="S17" s="224"/>
      <c r="T17" s="225">
        <v>0.26100000000000001</v>
      </c>
      <c r="U17" s="224">
        <f>ROUND(E17*T17,2)</f>
        <v>1.31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96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9</v>
      </c>
      <c r="B18" s="221" t="s">
        <v>114</v>
      </c>
      <c r="C18" s="264" t="s">
        <v>115</v>
      </c>
      <c r="D18" s="223" t="s">
        <v>111</v>
      </c>
      <c r="E18" s="229">
        <v>7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0.83399999999999996</v>
      </c>
      <c r="U18" s="224">
        <f>ROUND(E18*T18,2)</f>
        <v>5.84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96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10</v>
      </c>
      <c r="B19" s="221" t="s">
        <v>116</v>
      </c>
      <c r="C19" s="264" t="s">
        <v>117</v>
      </c>
      <c r="D19" s="223" t="s">
        <v>111</v>
      </c>
      <c r="E19" s="229">
        <v>5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0.99199999999999999</v>
      </c>
      <c r="U19" s="224">
        <f>ROUND(E19*T19,2)</f>
        <v>4.96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96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11</v>
      </c>
      <c r="B20" s="221" t="s">
        <v>118</v>
      </c>
      <c r="C20" s="264" t="s">
        <v>119</v>
      </c>
      <c r="D20" s="223" t="s">
        <v>111</v>
      </c>
      <c r="E20" s="229">
        <v>3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0.157</v>
      </c>
      <c r="U20" s="224">
        <f>ROUND(E20*T20,2)</f>
        <v>0.47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96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12</v>
      </c>
      <c r="B21" s="221" t="s">
        <v>120</v>
      </c>
      <c r="C21" s="264" t="s">
        <v>121</v>
      </c>
      <c r="D21" s="223" t="s">
        <v>111</v>
      </c>
      <c r="E21" s="229">
        <v>15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0.17399999999999999</v>
      </c>
      <c r="U21" s="224">
        <f>ROUND(E21*T21,2)</f>
        <v>2.61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96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13</v>
      </c>
      <c r="B22" s="221" t="s">
        <v>122</v>
      </c>
      <c r="C22" s="264" t="s">
        <v>123</v>
      </c>
      <c r="D22" s="223" t="s">
        <v>111</v>
      </c>
      <c r="E22" s="229">
        <v>12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0.25900000000000001</v>
      </c>
      <c r="U22" s="224">
        <f>ROUND(E22*T22,2)</f>
        <v>3.11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96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>
        <v>14</v>
      </c>
      <c r="B23" s="221" t="s">
        <v>124</v>
      </c>
      <c r="C23" s="264" t="s">
        <v>125</v>
      </c>
      <c r="D23" s="223" t="s">
        <v>95</v>
      </c>
      <c r="E23" s="229">
        <v>80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5.8999999999999997E-2</v>
      </c>
      <c r="U23" s="224">
        <f>ROUND(E23*T23,2)</f>
        <v>4.72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96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15</v>
      </c>
      <c r="B24" s="221" t="s">
        <v>126</v>
      </c>
      <c r="C24" s="264" t="s">
        <v>127</v>
      </c>
      <c r="D24" s="223" t="s">
        <v>95</v>
      </c>
      <c r="E24" s="229">
        <v>5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3.8000000000000002E-4</v>
      </c>
      <c r="O24" s="224">
        <f>ROUND(E24*N24,5)</f>
        <v>1.9E-3</v>
      </c>
      <c r="P24" s="224">
        <v>0</v>
      </c>
      <c r="Q24" s="224">
        <f>ROUND(E24*P24,5)</f>
        <v>0</v>
      </c>
      <c r="R24" s="224"/>
      <c r="S24" s="224"/>
      <c r="T24" s="225">
        <v>0.32</v>
      </c>
      <c r="U24" s="224">
        <f>ROUND(E24*T24,2)</f>
        <v>1.6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96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15">
        <v>16</v>
      </c>
      <c r="B25" s="221" t="s">
        <v>126</v>
      </c>
      <c r="C25" s="264" t="s">
        <v>128</v>
      </c>
      <c r="D25" s="223" t="s">
        <v>95</v>
      </c>
      <c r="E25" s="229">
        <v>35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4.6999999999999999E-4</v>
      </c>
      <c r="O25" s="224">
        <f>ROUND(E25*N25,5)</f>
        <v>1.6449999999999999E-2</v>
      </c>
      <c r="P25" s="224">
        <v>0</v>
      </c>
      <c r="Q25" s="224">
        <f>ROUND(E25*P25,5)</f>
        <v>0</v>
      </c>
      <c r="R25" s="224"/>
      <c r="S25" s="224"/>
      <c r="T25" s="225">
        <v>0.35899999999999999</v>
      </c>
      <c r="U25" s="224">
        <f>ROUND(E25*T25,2)</f>
        <v>12.57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96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17</v>
      </c>
      <c r="B26" s="221" t="s">
        <v>126</v>
      </c>
      <c r="C26" s="264" t="s">
        <v>129</v>
      </c>
      <c r="D26" s="223" t="s">
        <v>95</v>
      </c>
      <c r="E26" s="229">
        <v>70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0</v>
      </c>
      <c r="M26" s="232">
        <f>G26*(1+L26/100)</f>
        <v>0</v>
      </c>
      <c r="N26" s="224">
        <v>1.31E-3</v>
      </c>
      <c r="O26" s="224">
        <f>ROUND(E26*N26,5)</f>
        <v>9.1700000000000004E-2</v>
      </c>
      <c r="P26" s="224">
        <v>0</v>
      </c>
      <c r="Q26" s="224">
        <f>ROUND(E26*P26,5)</f>
        <v>0</v>
      </c>
      <c r="R26" s="224"/>
      <c r="S26" s="224"/>
      <c r="T26" s="225">
        <v>0.79700000000000004</v>
      </c>
      <c r="U26" s="224">
        <f>ROUND(E26*T26,2)</f>
        <v>55.79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96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15">
        <v>18</v>
      </c>
      <c r="B27" s="221" t="s">
        <v>126</v>
      </c>
      <c r="C27" s="264" t="s">
        <v>130</v>
      </c>
      <c r="D27" s="223" t="s">
        <v>131</v>
      </c>
      <c r="E27" s="229">
        <v>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1.31E-3</v>
      </c>
      <c r="O27" s="224">
        <f>ROUND(E27*N27,5)</f>
        <v>2.6199999999999999E-3</v>
      </c>
      <c r="P27" s="224">
        <v>0</v>
      </c>
      <c r="Q27" s="224">
        <f>ROUND(E27*P27,5)</f>
        <v>0</v>
      </c>
      <c r="R27" s="224"/>
      <c r="S27" s="224"/>
      <c r="T27" s="225">
        <v>0.79700000000000004</v>
      </c>
      <c r="U27" s="224">
        <f>ROUND(E27*T27,2)</f>
        <v>1.59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96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19</v>
      </c>
      <c r="B28" s="221" t="s">
        <v>126</v>
      </c>
      <c r="C28" s="264" t="s">
        <v>132</v>
      </c>
      <c r="D28" s="223" t="s">
        <v>131</v>
      </c>
      <c r="E28" s="229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1.31E-3</v>
      </c>
      <c r="O28" s="224">
        <f>ROUND(E28*N28,5)</f>
        <v>1.31E-3</v>
      </c>
      <c r="P28" s="224">
        <v>0</v>
      </c>
      <c r="Q28" s="224">
        <f>ROUND(E28*P28,5)</f>
        <v>0</v>
      </c>
      <c r="R28" s="224"/>
      <c r="S28" s="224"/>
      <c r="T28" s="225">
        <v>0.79700000000000004</v>
      </c>
      <c r="U28" s="224">
        <f>ROUND(E28*T28,2)</f>
        <v>0.8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96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>
        <v>20</v>
      </c>
      <c r="B29" s="221" t="s">
        <v>126</v>
      </c>
      <c r="C29" s="264" t="s">
        <v>133</v>
      </c>
      <c r="D29" s="223" t="s">
        <v>131</v>
      </c>
      <c r="E29" s="229">
        <v>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1.31E-3</v>
      </c>
      <c r="O29" s="224">
        <f>ROUND(E29*N29,5)</f>
        <v>1.31E-3</v>
      </c>
      <c r="P29" s="224">
        <v>0</v>
      </c>
      <c r="Q29" s="224">
        <f>ROUND(E29*P29,5)</f>
        <v>0</v>
      </c>
      <c r="R29" s="224"/>
      <c r="S29" s="224"/>
      <c r="T29" s="225">
        <v>0.79700000000000004</v>
      </c>
      <c r="U29" s="224">
        <f>ROUND(E29*T29,2)</f>
        <v>0.8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96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15">
        <v>21</v>
      </c>
      <c r="B30" s="221" t="s">
        <v>126</v>
      </c>
      <c r="C30" s="264" t="s">
        <v>134</v>
      </c>
      <c r="D30" s="223" t="s">
        <v>131</v>
      </c>
      <c r="E30" s="229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0</v>
      </c>
      <c r="M30" s="232">
        <f>G30*(1+L30/100)</f>
        <v>0</v>
      </c>
      <c r="N30" s="224">
        <v>1.31E-3</v>
      </c>
      <c r="O30" s="224">
        <f>ROUND(E30*N30,5)</f>
        <v>1.31E-3</v>
      </c>
      <c r="P30" s="224">
        <v>0</v>
      </c>
      <c r="Q30" s="224">
        <f>ROUND(E30*P30,5)</f>
        <v>0</v>
      </c>
      <c r="R30" s="224"/>
      <c r="S30" s="224"/>
      <c r="T30" s="225">
        <v>0.79700000000000004</v>
      </c>
      <c r="U30" s="224">
        <f>ROUND(E30*T30,2)</f>
        <v>0.8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96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15">
        <v>22</v>
      </c>
      <c r="B31" s="221" t="s">
        <v>126</v>
      </c>
      <c r="C31" s="264" t="s">
        <v>135</v>
      </c>
      <c r="D31" s="223" t="s">
        <v>131</v>
      </c>
      <c r="E31" s="229">
        <v>2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1.31E-3</v>
      </c>
      <c r="O31" s="224">
        <f>ROUND(E31*N31,5)</f>
        <v>2.6199999999999999E-3</v>
      </c>
      <c r="P31" s="224">
        <v>0</v>
      </c>
      <c r="Q31" s="224">
        <f>ROUND(E31*P31,5)</f>
        <v>0</v>
      </c>
      <c r="R31" s="224"/>
      <c r="S31" s="224"/>
      <c r="T31" s="225">
        <v>0.79700000000000004</v>
      </c>
      <c r="U31" s="224">
        <f>ROUND(E31*T31,2)</f>
        <v>1.59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96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23</v>
      </c>
      <c r="B32" s="221" t="s">
        <v>136</v>
      </c>
      <c r="C32" s="264" t="s">
        <v>137</v>
      </c>
      <c r="D32" s="223" t="s">
        <v>0</v>
      </c>
      <c r="E32" s="229">
        <v>1738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</v>
      </c>
      <c r="U32" s="224">
        <f>ROUND(E32*T32,2)</f>
        <v>0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96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16" t="s">
        <v>91</v>
      </c>
      <c r="B33" s="222" t="s">
        <v>56</v>
      </c>
      <c r="C33" s="265" t="s">
        <v>57</v>
      </c>
      <c r="D33" s="226"/>
      <c r="E33" s="230"/>
      <c r="F33" s="233"/>
      <c r="G33" s="233">
        <f>SUMIF(AE34:AE59,"&lt;&gt;NOR",G34:G59)</f>
        <v>0</v>
      </c>
      <c r="H33" s="233"/>
      <c r="I33" s="233">
        <f>SUM(I34:I59)</f>
        <v>0</v>
      </c>
      <c r="J33" s="233"/>
      <c r="K33" s="233">
        <f>SUM(K34:K59)</f>
        <v>0</v>
      </c>
      <c r="L33" s="233"/>
      <c r="M33" s="233">
        <f>SUM(M34:M59)</f>
        <v>0</v>
      </c>
      <c r="N33" s="227"/>
      <c r="O33" s="227">
        <f>SUM(O34:O59)</f>
        <v>8.3329999999999987E-2</v>
      </c>
      <c r="P33" s="227"/>
      <c r="Q33" s="227">
        <f>SUM(Q34:Q59)</f>
        <v>0.33500000000000002</v>
      </c>
      <c r="R33" s="227"/>
      <c r="S33" s="227"/>
      <c r="T33" s="228"/>
      <c r="U33" s="227">
        <f>SUM(U34:U59)</f>
        <v>200.73000000000002</v>
      </c>
      <c r="AE33" t="s">
        <v>92</v>
      </c>
    </row>
    <row r="34" spans="1:60" outlineLevel="1" x14ac:dyDescent="0.2">
      <c r="A34" s="215">
        <v>24</v>
      </c>
      <c r="B34" s="221" t="s">
        <v>138</v>
      </c>
      <c r="C34" s="264" t="s">
        <v>139</v>
      </c>
      <c r="D34" s="223" t="s">
        <v>95</v>
      </c>
      <c r="E34" s="229">
        <v>50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0</v>
      </c>
      <c r="M34" s="232">
        <f>G34*(1+L34/100)</f>
        <v>0</v>
      </c>
      <c r="N34" s="224">
        <v>0</v>
      </c>
      <c r="O34" s="224">
        <f>ROUND(E34*N34,5)</f>
        <v>0</v>
      </c>
      <c r="P34" s="224">
        <v>6.7000000000000002E-3</v>
      </c>
      <c r="Q34" s="224">
        <f>ROUND(E34*P34,5)</f>
        <v>0.33500000000000002</v>
      </c>
      <c r="R34" s="224"/>
      <c r="S34" s="224"/>
      <c r="T34" s="225">
        <v>0.23899999999999999</v>
      </c>
      <c r="U34" s="224">
        <f>ROUND(E34*T34,2)</f>
        <v>11.95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96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25</v>
      </c>
      <c r="B35" s="221" t="s">
        <v>140</v>
      </c>
      <c r="C35" s="264" t="s">
        <v>141</v>
      </c>
      <c r="D35" s="223" t="s">
        <v>108</v>
      </c>
      <c r="E35" s="229">
        <v>0.33500000000000002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0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3.379</v>
      </c>
      <c r="U35" s="224">
        <f>ROUND(E35*T35,2)</f>
        <v>1.1299999999999999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96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15">
        <v>26</v>
      </c>
      <c r="B36" s="221" t="s">
        <v>142</v>
      </c>
      <c r="C36" s="264" t="s">
        <v>143</v>
      </c>
      <c r="D36" s="223" t="s">
        <v>111</v>
      </c>
      <c r="E36" s="229">
        <v>9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0</v>
      </c>
      <c r="M36" s="232">
        <f>G36*(1+L36/100)</f>
        <v>0</v>
      </c>
      <c r="N36" s="224">
        <v>2.0000000000000001E-4</v>
      </c>
      <c r="O36" s="224">
        <f>ROUND(E36*N36,5)</f>
        <v>1.8E-3</v>
      </c>
      <c r="P36" s="224">
        <v>0</v>
      </c>
      <c r="Q36" s="224">
        <f>ROUND(E36*P36,5)</f>
        <v>0</v>
      </c>
      <c r="R36" s="224"/>
      <c r="S36" s="224"/>
      <c r="T36" s="225">
        <v>0.51197000000000004</v>
      </c>
      <c r="U36" s="224">
        <f>ROUND(E36*T36,2)</f>
        <v>4.6100000000000003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96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27</v>
      </c>
      <c r="B37" s="221" t="s">
        <v>144</v>
      </c>
      <c r="C37" s="264" t="s">
        <v>145</v>
      </c>
      <c r="D37" s="223" t="s">
        <v>111</v>
      </c>
      <c r="E37" s="229">
        <v>43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0.42499999999999999</v>
      </c>
      <c r="U37" s="224">
        <f>ROUND(E37*T37,2)</f>
        <v>18.28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96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28</v>
      </c>
      <c r="B38" s="221" t="s">
        <v>146</v>
      </c>
      <c r="C38" s="264" t="s">
        <v>147</v>
      </c>
      <c r="D38" s="223" t="s">
        <v>95</v>
      </c>
      <c r="E38" s="229">
        <v>245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4.2000000000000003E-2</v>
      </c>
      <c r="U38" s="224">
        <f>ROUND(E38*T38,2)</f>
        <v>10.29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96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29</v>
      </c>
      <c r="B39" s="221" t="s">
        <v>148</v>
      </c>
      <c r="C39" s="264" t="s">
        <v>149</v>
      </c>
      <c r="D39" s="223" t="s">
        <v>95</v>
      </c>
      <c r="E39" s="229">
        <v>245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1.0000000000000001E-5</v>
      </c>
      <c r="O39" s="224">
        <f>ROUND(E39*N39,5)</f>
        <v>2.4499999999999999E-3</v>
      </c>
      <c r="P39" s="224">
        <v>0</v>
      </c>
      <c r="Q39" s="224">
        <f>ROUND(E39*P39,5)</f>
        <v>0</v>
      </c>
      <c r="R39" s="224"/>
      <c r="S39" s="224"/>
      <c r="T39" s="225">
        <v>6.2E-2</v>
      </c>
      <c r="U39" s="224">
        <f>ROUND(E39*T39,2)</f>
        <v>15.19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96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15">
        <v>30</v>
      </c>
      <c r="B40" s="221" t="s">
        <v>150</v>
      </c>
      <c r="C40" s="264" t="s">
        <v>151</v>
      </c>
      <c r="D40" s="223" t="s">
        <v>95</v>
      </c>
      <c r="E40" s="229">
        <v>80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2.0000000000000002E-5</v>
      </c>
      <c r="O40" s="224">
        <f>ROUND(E40*N40,5)</f>
        <v>1.6000000000000001E-3</v>
      </c>
      <c r="P40" s="224">
        <v>0</v>
      </c>
      <c r="Q40" s="224">
        <f>ROUND(E40*P40,5)</f>
        <v>0</v>
      </c>
      <c r="R40" s="224"/>
      <c r="S40" s="224"/>
      <c r="T40" s="225">
        <v>0.129</v>
      </c>
      <c r="U40" s="224">
        <f>ROUND(E40*T40,2)</f>
        <v>10.32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96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15">
        <v>31</v>
      </c>
      <c r="B41" s="221" t="s">
        <v>152</v>
      </c>
      <c r="C41" s="264" t="s">
        <v>153</v>
      </c>
      <c r="D41" s="223" t="s">
        <v>95</v>
      </c>
      <c r="E41" s="229">
        <v>30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0</v>
      </c>
      <c r="M41" s="232">
        <f>G41*(1+L41/100)</f>
        <v>0</v>
      </c>
      <c r="N41" s="224">
        <v>4.0000000000000003E-5</v>
      </c>
      <c r="O41" s="224">
        <f>ROUND(E41*N41,5)</f>
        <v>1.1999999999999999E-3</v>
      </c>
      <c r="P41" s="224">
        <v>0</v>
      </c>
      <c r="Q41" s="224">
        <f>ROUND(E41*P41,5)</f>
        <v>0</v>
      </c>
      <c r="R41" s="224"/>
      <c r="S41" s="224"/>
      <c r="T41" s="225">
        <v>0.129</v>
      </c>
      <c r="U41" s="224">
        <f>ROUND(E41*T41,2)</f>
        <v>3.87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96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32</v>
      </c>
      <c r="B42" s="221" t="s">
        <v>154</v>
      </c>
      <c r="C42" s="264" t="s">
        <v>155</v>
      </c>
      <c r="D42" s="223" t="s">
        <v>95</v>
      </c>
      <c r="E42" s="229">
        <v>65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4.0000000000000003E-5</v>
      </c>
      <c r="O42" s="224">
        <f>ROUND(E42*N42,5)</f>
        <v>2.5999999999999999E-3</v>
      </c>
      <c r="P42" s="224">
        <v>0</v>
      </c>
      <c r="Q42" s="224">
        <f>ROUND(E42*P42,5)</f>
        <v>0</v>
      </c>
      <c r="R42" s="224"/>
      <c r="S42" s="224"/>
      <c r="T42" s="225">
        <v>0.129</v>
      </c>
      <c r="U42" s="224">
        <f>ROUND(E42*T42,2)</f>
        <v>8.39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96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33</v>
      </c>
      <c r="B43" s="221" t="s">
        <v>156</v>
      </c>
      <c r="C43" s="264" t="s">
        <v>157</v>
      </c>
      <c r="D43" s="223" t="s">
        <v>95</v>
      </c>
      <c r="E43" s="229">
        <v>65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0</v>
      </c>
      <c r="U43" s="224">
        <f>ROUND(E43*T43,2)</f>
        <v>0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96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34</v>
      </c>
      <c r="B44" s="221" t="s">
        <v>156</v>
      </c>
      <c r="C44" s="264" t="s">
        <v>158</v>
      </c>
      <c r="D44" s="223" t="s">
        <v>95</v>
      </c>
      <c r="E44" s="229">
        <v>5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0</v>
      </c>
      <c r="M44" s="232">
        <f>G44*(1+L44/100)</f>
        <v>0</v>
      </c>
      <c r="N44" s="224">
        <v>0</v>
      </c>
      <c r="O44" s="224">
        <f>ROUND(E44*N44,5)</f>
        <v>0</v>
      </c>
      <c r="P44" s="224">
        <v>0</v>
      </c>
      <c r="Q44" s="224">
        <f>ROUND(E44*P44,5)</f>
        <v>0</v>
      </c>
      <c r="R44" s="224"/>
      <c r="S44" s="224"/>
      <c r="T44" s="225">
        <v>0</v>
      </c>
      <c r="U44" s="224">
        <f>ROUND(E44*T44,2)</f>
        <v>0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96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15">
        <v>35</v>
      </c>
      <c r="B45" s="221" t="s">
        <v>159</v>
      </c>
      <c r="C45" s="264" t="s">
        <v>160</v>
      </c>
      <c r="D45" s="223" t="s">
        <v>95</v>
      </c>
      <c r="E45" s="229">
        <v>175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8.2000000000000003E-2</v>
      </c>
      <c r="U45" s="224">
        <f>ROUND(E45*T45,2)</f>
        <v>14.35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96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>
        <v>36</v>
      </c>
      <c r="B46" s="221" t="s">
        <v>161</v>
      </c>
      <c r="C46" s="264" t="s">
        <v>162</v>
      </c>
      <c r="D46" s="223" t="s">
        <v>95</v>
      </c>
      <c r="E46" s="229">
        <v>70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0</v>
      </c>
      <c r="O46" s="224">
        <f>ROUND(E46*N46,5)</f>
        <v>0</v>
      </c>
      <c r="P46" s="224">
        <v>0</v>
      </c>
      <c r="Q46" s="224">
        <f>ROUND(E46*P46,5)</f>
        <v>0</v>
      </c>
      <c r="R46" s="224"/>
      <c r="S46" s="224"/>
      <c r="T46" s="225">
        <v>0.114</v>
      </c>
      <c r="U46" s="224">
        <f>ROUND(E46*T46,2)</f>
        <v>7.98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96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37</v>
      </c>
      <c r="B47" s="221" t="s">
        <v>156</v>
      </c>
      <c r="C47" s="264" t="s">
        <v>163</v>
      </c>
      <c r="D47" s="223" t="s">
        <v>95</v>
      </c>
      <c r="E47" s="229">
        <v>190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96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38</v>
      </c>
      <c r="B48" s="221" t="s">
        <v>156</v>
      </c>
      <c r="C48" s="264" t="s">
        <v>164</v>
      </c>
      <c r="D48" s="223" t="s">
        <v>95</v>
      </c>
      <c r="E48" s="229">
        <v>55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96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39</v>
      </c>
      <c r="B49" s="221" t="s">
        <v>165</v>
      </c>
      <c r="C49" s="264" t="s">
        <v>166</v>
      </c>
      <c r="D49" s="223" t="s">
        <v>95</v>
      </c>
      <c r="E49" s="229">
        <v>190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2.7999999999999998E-4</v>
      </c>
      <c r="O49" s="224">
        <f>ROUND(E49*N49,5)</f>
        <v>5.3199999999999997E-2</v>
      </c>
      <c r="P49" s="224">
        <v>0</v>
      </c>
      <c r="Q49" s="224">
        <f>ROUND(E49*P49,5)</f>
        <v>0</v>
      </c>
      <c r="R49" s="224"/>
      <c r="S49" s="224"/>
      <c r="T49" s="225">
        <v>0.36516999999999999</v>
      </c>
      <c r="U49" s="224">
        <f>ROUND(E49*T49,2)</f>
        <v>69.38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96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40</v>
      </c>
      <c r="B50" s="221" t="s">
        <v>167</v>
      </c>
      <c r="C50" s="264" t="s">
        <v>168</v>
      </c>
      <c r="D50" s="223" t="s">
        <v>95</v>
      </c>
      <c r="E50" s="229">
        <v>55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0</v>
      </c>
      <c r="M50" s="232">
        <f>G50*(1+L50/100)</f>
        <v>0</v>
      </c>
      <c r="N50" s="224">
        <v>2.7999999999999998E-4</v>
      </c>
      <c r="O50" s="224">
        <f>ROUND(E50*N50,5)</f>
        <v>1.54E-2</v>
      </c>
      <c r="P50" s="224">
        <v>0</v>
      </c>
      <c r="Q50" s="224">
        <f>ROUND(E50*P50,5)</f>
        <v>0</v>
      </c>
      <c r="R50" s="224"/>
      <c r="S50" s="224"/>
      <c r="T50" s="225">
        <v>0.40018999999999999</v>
      </c>
      <c r="U50" s="224">
        <f>ROUND(E50*T50,2)</f>
        <v>22.01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96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41</v>
      </c>
      <c r="B51" s="221" t="s">
        <v>169</v>
      </c>
      <c r="C51" s="264" t="s">
        <v>170</v>
      </c>
      <c r="D51" s="223" t="s">
        <v>111</v>
      </c>
      <c r="E51" s="229">
        <v>6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3.1E-4</v>
      </c>
      <c r="O51" s="224">
        <f>ROUND(E51*N51,5)</f>
        <v>1.8600000000000001E-3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171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42</v>
      </c>
      <c r="B52" s="221" t="s">
        <v>169</v>
      </c>
      <c r="C52" s="264" t="s">
        <v>172</v>
      </c>
      <c r="D52" s="223" t="s">
        <v>111</v>
      </c>
      <c r="E52" s="229">
        <v>3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3.1E-4</v>
      </c>
      <c r="O52" s="224">
        <f>ROUND(E52*N52,5)</f>
        <v>9.3000000000000005E-4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171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15">
        <v>43</v>
      </c>
      <c r="B53" s="221" t="s">
        <v>169</v>
      </c>
      <c r="C53" s="264" t="s">
        <v>173</v>
      </c>
      <c r="D53" s="223" t="s">
        <v>111</v>
      </c>
      <c r="E53" s="229">
        <v>3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3.1E-4</v>
      </c>
      <c r="O53" s="224">
        <f>ROUND(E53*N53,5)</f>
        <v>9.3000000000000005E-4</v>
      </c>
      <c r="P53" s="224">
        <v>0</v>
      </c>
      <c r="Q53" s="224">
        <f>ROUND(E53*P53,5)</f>
        <v>0</v>
      </c>
      <c r="R53" s="224"/>
      <c r="S53" s="224"/>
      <c r="T53" s="225">
        <v>0</v>
      </c>
      <c r="U53" s="224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171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44</v>
      </c>
      <c r="B54" s="221" t="s">
        <v>174</v>
      </c>
      <c r="C54" s="264" t="s">
        <v>175</v>
      </c>
      <c r="D54" s="223" t="s">
        <v>111</v>
      </c>
      <c r="E54" s="229">
        <v>3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0</v>
      </c>
      <c r="M54" s="232">
        <f>G54*(1+L54/100)</f>
        <v>0</v>
      </c>
      <c r="N54" s="224">
        <v>1.3999999999999999E-4</v>
      </c>
      <c r="O54" s="224">
        <f>ROUND(E54*N54,5)</f>
        <v>4.2000000000000002E-4</v>
      </c>
      <c r="P54" s="224">
        <v>0</v>
      </c>
      <c r="Q54" s="224">
        <f>ROUND(E54*P54,5)</f>
        <v>0</v>
      </c>
      <c r="R54" s="224"/>
      <c r="S54" s="224"/>
      <c r="T54" s="225">
        <v>0</v>
      </c>
      <c r="U54" s="224">
        <f>ROUND(E54*T54,2)</f>
        <v>0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171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45</v>
      </c>
      <c r="B55" s="221" t="s">
        <v>176</v>
      </c>
      <c r="C55" s="264" t="s">
        <v>177</v>
      </c>
      <c r="D55" s="223" t="s">
        <v>111</v>
      </c>
      <c r="E55" s="229">
        <v>3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0</v>
      </c>
      <c r="M55" s="232">
        <f>G55*(1+L55/100)</f>
        <v>0</v>
      </c>
      <c r="N55" s="224">
        <v>2.0000000000000001E-4</v>
      </c>
      <c r="O55" s="224">
        <f>ROUND(E55*N55,5)</f>
        <v>5.9999999999999995E-4</v>
      </c>
      <c r="P55" s="224">
        <v>0</v>
      </c>
      <c r="Q55" s="224">
        <f>ROUND(E55*P55,5)</f>
        <v>0</v>
      </c>
      <c r="R55" s="224"/>
      <c r="S55" s="224"/>
      <c r="T55" s="225">
        <v>0</v>
      </c>
      <c r="U55" s="224">
        <f>ROUND(E55*T55,2)</f>
        <v>0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171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46</v>
      </c>
      <c r="B56" s="221" t="s">
        <v>178</v>
      </c>
      <c r="C56" s="264" t="s">
        <v>179</v>
      </c>
      <c r="D56" s="223" t="s">
        <v>111</v>
      </c>
      <c r="E56" s="229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0</v>
      </c>
      <c r="M56" s="232">
        <f>G56*(1+L56/100)</f>
        <v>0</v>
      </c>
      <c r="N56" s="224">
        <v>3.4000000000000002E-4</v>
      </c>
      <c r="O56" s="224">
        <f>ROUND(E56*N56,5)</f>
        <v>3.4000000000000002E-4</v>
      </c>
      <c r="P56" s="224">
        <v>0</v>
      </c>
      <c r="Q56" s="224">
        <f>ROUND(E56*P56,5)</f>
        <v>0</v>
      </c>
      <c r="R56" s="224"/>
      <c r="S56" s="224"/>
      <c r="T56" s="225">
        <v>0</v>
      </c>
      <c r="U56" s="224">
        <f>ROUND(E56*T56,2)</f>
        <v>0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171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47</v>
      </c>
      <c r="B57" s="221" t="s">
        <v>180</v>
      </c>
      <c r="C57" s="264" t="s">
        <v>181</v>
      </c>
      <c r="D57" s="223" t="s">
        <v>111</v>
      </c>
      <c r="E57" s="229">
        <v>13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0</v>
      </c>
      <c r="M57" s="232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0.16500000000000001</v>
      </c>
      <c r="U57" s="224">
        <f>ROUND(E57*T57,2)</f>
        <v>2.15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96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48</v>
      </c>
      <c r="B58" s="221" t="s">
        <v>182</v>
      </c>
      <c r="C58" s="264" t="s">
        <v>183</v>
      </c>
      <c r="D58" s="223" t="s">
        <v>111</v>
      </c>
      <c r="E58" s="229">
        <v>4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0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0.20699999999999999</v>
      </c>
      <c r="U58" s="224">
        <f>ROUND(E58*T58,2)</f>
        <v>0.83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96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49</v>
      </c>
      <c r="B59" s="221" t="s">
        <v>184</v>
      </c>
      <c r="C59" s="264" t="s">
        <v>185</v>
      </c>
      <c r="D59" s="223" t="s">
        <v>0</v>
      </c>
      <c r="E59" s="229">
        <v>1892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0</v>
      </c>
      <c r="M59" s="232">
        <f>G59*(1+L59/100)</f>
        <v>0</v>
      </c>
      <c r="N59" s="224">
        <v>0</v>
      </c>
      <c r="O59" s="224">
        <f>ROUND(E59*N59,5)</f>
        <v>0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96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x14ac:dyDescent="0.2">
      <c r="A60" s="216" t="s">
        <v>91</v>
      </c>
      <c r="B60" s="222" t="s">
        <v>58</v>
      </c>
      <c r="C60" s="265" t="s">
        <v>59</v>
      </c>
      <c r="D60" s="226"/>
      <c r="E60" s="230"/>
      <c r="F60" s="233"/>
      <c r="G60" s="233">
        <f>SUMIF(AE61:AE71,"&lt;&gt;NOR",G61:G71)</f>
        <v>0</v>
      </c>
      <c r="H60" s="233"/>
      <c r="I60" s="233">
        <f>SUM(I61:I71)</f>
        <v>0</v>
      </c>
      <c r="J60" s="233"/>
      <c r="K60" s="233">
        <f>SUM(K61:K71)</f>
        <v>0</v>
      </c>
      <c r="L60" s="233"/>
      <c r="M60" s="233">
        <f>SUM(M61:M71)</f>
        <v>0</v>
      </c>
      <c r="N60" s="227"/>
      <c r="O60" s="227">
        <f>SUM(O61:O71)</f>
        <v>0.42542999999999997</v>
      </c>
      <c r="P60" s="227"/>
      <c r="Q60" s="227">
        <f>SUM(Q61:Q71)</f>
        <v>0</v>
      </c>
      <c r="R60" s="227"/>
      <c r="S60" s="227"/>
      <c r="T60" s="228"/>
      <c r="U60" s="227">
        <f>SUM(U61:U71)</f>
        <v>28.6</v>
      </c>
      <c r="AE60" t="s">
        <v>92</v>
      </c>
    </row>
    <row r="61" spans="1:60" outlineLevel="1" x14ac:dyDescent="0.2">
      <c r="A61" s="215">
        <v>50</v>
      </c>
      <c r="B61" s="221" t="s">
        <v>186</v>
      </c>
      <c r="C61" s="264" t="s">
        <v>187</v>
      </c>
      <c r="D61" s="223" t="s">
        <v>95</v>
      </c>
      <c r="E61" s="229">
        <v>15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0</v>
      </c>
      <c r="M61" s="232">
        <f>G61*(1+L61/100)</f>
        <v>0</v>
      </c>
      <c r="N61" s="224">
        <v>1.455E-2</v>
      </c>
      <c r="O61" s="224">
        <f>ROUND(E61*N61,5)</f>
        <v>0.21825</v>
      </c>
      <c r="P61" s="224">
        <v>0</v>
      </c>
      <c r="Q61" s="224">
        <f>ROUND(E61*P61,5)</f>
        <v>0</v>
      </c>
      <c r="R61" s="224"/>
      <c r="S61" s="224"/>
      <c r="T61" s="225">
        <v>0.78400000000000003</v>
      </c>
      <c r="U61" s="224">
        <f>ROUND(E61*T61,2)</f>
        <v>11.76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96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51</v>
      </c>
      <c r="B62" s="221" t="s">
        <v>188</v>
      </c>
      <c r="C62" s="264" t="s">
        <v>189</v>
      </c>
      <c r="D62" s="223" t="s">
        <v>95</v>
      </c>
      <c r="E62" s="229">
        <v>10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0</v>
      </c>
      <c r="M62" s="232">
        <f>G62*(1+L62/100)</f>
        <v>0</v>
      </c>
      <c r="N62" s="224">
        <v>1.2489999999999999E-2</v>
      </c>
      <c r="O62" s="224">
        <f>ROUND(E62*N62,5)</f>
        <v>0.1249</v>
      </c>
      <c r="P62" s="224">
        <v>0</v>
      </c>
      <c r="Q62" s="224">
        <f>ROUND(E62*P62,5)</f>
        <v>0</v>
      </c>
      <c r="R62" s="224"/>
      <c r="S62" s="224"/>
      <c r="T62" s="225">
        <v>0.70399999999999996</v>
      </c>
      <c r="U62" s="224">
        <f>ROUND(E62*T62,2)</f>
        <v>7.04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96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52</v>
      </c>
      <c r="B63" s="221" t="s">
        <v>190</v>
      </c>
      <c r="C63" s="264" t="s">
        <v>191</v>
      </c>
      <c r="D63" s="223" t="s">
        <v>95</v>
      </c>
      <c r="E63" s="229">
        <v>5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0</v>
      </c>
      <c r="M63" s="232">
        <f>G63*(1+L63/100)</f>
        <v>0</v>
      </c>
      <c r="N63" s="224">
        <v>8.0599999999999995E-3</v>
      </c>
      <c r="O63" s="224">
        <f>ROUND(E63*N63,5)</f>
        <v>4.0300000000000002E-2</v>
      </c>
      <c r="P63" s="224">
        <v>0</v>
      </c>
      <c r="Q63" s="224">
        <f>ROUND(E63*P63,5)</f>
        <v>0</v>
      </c>
      <c r="R63" s="224"/>
      <c r="S63" s="224"/>
      <c r="T63" s="225">
        <v>0.53700000000000003</v>
      </c>
      <c r="U63" s="224">
        <f>ROUND(E63*T63,2)</f>
        <v>2.69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96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53</v>
      </c>
      <c r="B64" s="221" t="s">
        <v>192</v>
      </c>
      <c r="C64" s="264" t="s">
        <v>193</v>
      </c>
      <c r="D64" s="223" t="s">
        <v>111</v>
      </c>
      <c r="E64" s="229">
        <v>8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0</v>
      </c>
      <c r="M64" s="232">
        <f>G64*(1+L64/100)</f>
        <v>0</v>
      </c>
      <c r="N64" s="224">
        <v>1.0399999999999999E-3</v>
      </c>
      <c r="O64" s="224">
        <f>ROUND(E64*N64,5)</f>
        <v>8.3199999999999993E-3</v>
      </c>
      <c r="P64" s="224">
        <v>0</v>
      </c>
      <c r="Q64" s="224">
        <f>ROUND(E64*P64,5)</f>
        <v>0</v>
      </c>
      <c r="R64" s="224"/>
      <c r="S64" s="224"/>
      <c r="T64" s="225">
        <v>0.42399999999999999</v>
      </c>
      <c r="U64" s="224">
        <f>ROUND(E64*T64,2)</f>
        <v>3.39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96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54</v>
      </c>
      <c r="B65" s="221" t="s">
        <v>194</v>
      </c>
      <c r="C65" s="264" t="s">
        <v>195</v>
      </c>
      <c r="D65" s="223" t="s">
        <v>111</v>
      </c>
      <c r="E65" s="229">
        <v>7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0</v>
      </c>
      <c r="M65" s="232">
        <f>G65*(1+L65/100)</f>
        <v>0</v>
      </c>
      <c r="N65" s="224">
        <v>3.6999999999999999E-4</v>
      </c>
      <c r="O65" s="224">
        <f>ROUND(E65*N65,5)</f>
        <v>2.5899999999999999E-3</v>
      </c>
      <c r="P65" s="224">
        <v>0</v>
      </c>
      <c r="Q65" s="224">
        <f>ROUND(E65*P65,5)</f>
        <v>0</v>
      </c>
      <c r="R65" s="224"/>
      <c r="S65" s="224"/>
      <c r="T65" s="225">
        <v>0</v>
      </c>
      <c r="U65" s="224">
        <f>ROUND(E65*T65,2)</f>
        <v>0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171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55</v>
      </c>
      <c r="B66" s="221" t="s">
        <v>196</v>
      </c>
      <c r="C66" s="264" t="s">
        <v>197</v>
      </c>
      <c r="D66" s="223" t="s">
        <v>111</v>
      </c>
      <c r="E66" s="229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0</v>
      </c>
      <c r="M66" s="232">
        <f>G66*(1+L66/100)</f>
        <v>0</v>
      </c>
      <c r="N66" s="224">
        <v>6.6E-4</v>
      </c>
      <c r="O66" s="224">
        <f>ROUND(E66*N66,5)</f>
        <v>6.6E-4</v>
      </c>
      <c r="P66" s="224">
        <v>0</v>
      </c>
      <c r="Q66" s="224">
        <f>ROUND(E66*P66,5)</f>
        <v>0</v>
      </c>
      <c r="R66" s="224"/>
      <c r="S66" s="224"/>
      <c r="T66" s="225">
        <v>0</v>
      </c>
      <c r="U66" s="224">
        <f>ROUND(E66*T66,2)</f>
        <v>0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171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56</v>
      </c>
      <c r="B67" s="221" t="s">
        <v>198</v>
      </c>
      <c r="C67" s="264" t="s">
        <v>199</v>
      </c>
      <c r="D67" s="223" t="s">
        <v>111</v>
      </c>
      <c r="E67" s="229">
        <v>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0</v>
      </c>
      <c r="M67" s="232">
        <f>G67*(1+L67/100)</f>
        <v>0</v>
      </c>
      <c r="N67" s="224">
        <v>2.16E-3</v>
      </c>
      <c r="O67" s="224">
        <f>ROUND(E67*N67,5)</f>
        <v>2.16E-3</v>
      </c>
      <c r="P67" s="224">
        <v>0</v>
      </c>
      <c r="Q67" s="224">
        <f>ROUND(E67*P67,5)</f>
        <v>0</v>
      </c>
      <c r="R67" s="224"/>
      <c r="S67" s="224"/>
      <c r="T67" s="225">
        <v>0</v>
      </c>
      <c r="U67" s="224">
        <f>ROUND(E67*T67,2)</f>
        <v>0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171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57</v>
      </c>
      <c r="B68" s="221" t="s">
        <v>200</v>
      </c>
      <c r="C68" s="264" t="s">
        <v>201</v>
      </c>
      <c r="D68" s="223" t="s">
        <v>131</v>
      </c>
      <c r="E68" s="229">
        <v>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0</v>
      </c>
      <c r="M68" s="232">
        <f>G68*(1+L68/100)</f>
        <v>0</v>
      </c>
      <c r="N68" s="224">
        <v>2.8250000000000001E-2</v>
      </c>
      <c r="O68" s="224">
        <f>ROUND(E68*N68,5)</f>
        <v>2.8250000000000001E-2</v>
      </c>
      <c r="P68" s="224">
        <v>0</v>
      </c>
      <c r="Q68" s="224">
        <f>ROUND(E68*P68,5)</f>
        <v>0</v>
      </c>
      <c r="R68" s="224"/>
      <c r="S68" s="224"/>
      <c r="T68" s="225">
        <v>0.9</v>
      </c>
      <c r="U68" s="224">
        <f>ROUND(E68*T68,2)</f>
        <v>0.9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96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58</v>
      </c>
      <c r="B69" s="221" t="s">
        <v>202</v>
      </c>
      <c r="C69" s="264" t="s">
        <v>203</v>
      </c>
      <c r="D69" s="223" t="s">
        <v>111</v>
      </c>
      <c r="E69" s="229">
        <v>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0</v>
      </c>
      <c r="M69" s="232">
        <f>G69*(1+L69/100)</f>
        <v>0</v>
      </c>
      <c r="N69" s="224">
        <v>0</v>
      </c>
      <c r="O69" s="224">
        <f>ROUND(E69*N69,5)</f>
        <v>0</v>
      </c>
      <c r="P69" s="224">
        <v>0</v>
      </c>
      <c r="Q69" s="224">
        <f>ROUND(E69*P69,5)</f>
        <v>0</v>
      </c>
      <c r="R69" s="224"/>
      <c r="S69" s="224"/>
      <c r="T69" s="225">
        <v>0.48199999999999998</v>
      </c>
      <c r="U69" s="224">
        <f>ROUND(E69*T69,2)</f>
        <v>0.96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96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59</v>
      </c>
      <c r="B70" s="221" t="s">
        <v>204</v>
      </c>
      <c r="C70" s="264" t="s">
        <v>205</v>
      </c>
      <c r="D70" s="223" t="s">
        <v>95</v>
      </c>
      <c r="E70" s="229">
        <v>30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0</v>
      </c>
      <c r="M70" s="232">
        <f>G70*(1+L70/100)</f>
        <v>0</v>
      </c>
      <c r="N70" s="224">
        <v>0</v>
      </c>
      <c r="O70" s="224">
        <f>ROUND(E70*N70,5)</f>
        <v>0</v>
      </c>
      <c r="P70" s="224">
        <v>0</v>
      </c>
      <c r="Q70" s="224">
        <f>ROUND(E70*P70,5)</f>
        <v>0</v>
      </c>
      <c r="R70" s="224"/>
      <c r="S70" s="224"/>
      <c r="T70" s="225">
        <v>6.2E-2</v>
      </c>
      <c r="U70" s="224">
        <f>ROUND(E70*T70,2)</f>
        <v>1.86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96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60</v>
      </c>
      <c r="B71" s="221" t="s">
        <v>206</v>
      </c>
      <c r="C71" s="264" t="s">
        <v>207</v>
      </c>
      <c r="D71" s="223" t="s">
        <v>0</v>
      </c>
      <c r="E71" s="229">
        <v>301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0</v>
      </c>
      <c r="M71" s="232">
        <f>G71*(1+L71/100)</f>
        <v>0</v>
      </c>
      <c r="N71" s="224">
        <v>0</v>
      </c>
      <c r="O71" s="224">
        <f>ROUND(E71*N71,5)</f>
        <v>0</v>
      </c>
      <c r="P71" s="224">
        <v>0</v>
      </c>
      <c r="Q71" s="224">
        <f>ROUND(E71*P71,5)</f>
        <v>0</v>
      </c>
      <c r="R71" s="224"/>
      <c r="S71" s="224"/>
      <c r="T71" s="225">
        <v>0</v>
      </c>
      <c r="U71" s="224">
        <f>ROUND(E71*T71,2)</f>
        <v>0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96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16" t="s">
        <v>91</v>
      </c>
      <c r="B72" s="222" t="s">
        <v>60</v>
      </c>
      <c r="C72" s="265" t="s">
        <v>61</v>
      </c>
      <c r="D72" s="226"/>
      <c r="E72" s="230"/>
      <c r="F72" s="233"/>
      <c r="G72" s="233">
        <f>SUMIF(AE73:AE92,"&lt;&gt;NOR",G73:G92)</f>
        <v>0</v>
      </c>
      <c r="H72" s="233"/>
      <c r="I72" s="233">
        <f>SUM(I73:I92)</f>
        <v>0</v>
      </c>
      <c r="J72" s="233"/>
      <c r="K72" s="233">
        <f>SUM(K73:K92)</f>
        <v>0</v>
      </c>
      <c r="L72" s="233"/>
      <c r="M72" s="233">
        <f>SUM(M73:M92)</f>
        <v>0</v>
      </c>
      <c r="N72" s="227"/>
      <c r="O72" s="227">
        <f>SUM(O73:O92)</f>
        <v>7.6540000000000011E-2</v>
      </c>
      <c r="P72" s="227"/>
      <c r="Q72" s="227">
        <f>SUM(Q73:Q92)</f>
        <v>4.2040000000000001E-2</v>
      </c>
      <c r="R72" s="227"/>
      <c r="S72" s="227"/>
      <c r="T72" s="228"/>
      <c r="U72" s="227">
        <f>SUM(U73:U92)</f>
        <v>21.740000000000002</v>
      </c>
      <c r="AE72" t="s">
        <v>92</v>
      </c>
    </row>
    <row r="73" spans="1:60" outlineLevel="1" x14ac:dyDescent="0.2">
      <c r="A73" s="215">
        <v>61</v>
      </c>
      <c r="B73" s="221" t="s">
        <v>208</v>
      </c>
      <c r="C73" s="264" t="s">
        <v>209</v>
      </c>
      <c r="D73" s="223" t="s">
        <v>131</v>
      </c>
      <c r="E73" s="229">
        <v>2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0</v>
      </c>
      <c r="M73" s="232">
        <f>G73*(1+L73/100)</f>
        <v>0</v>
      </c>
      <c r="N73" s="224">
        <v>0</v>
      </c>
      <c r="O73" s="224">
        <f>ROUND(E73*N73,5)</f>
        <v>0</v>
      </c>
      <c r="P73" s="224">
        <v>1.9460000000000002E-2</v>
      </c>
      <c r="Q73" s="224">
        <f>ROUND(E73*P73,5)</f>
        <v>3.8920000000000003E-2</v>
      </c>
      <c r="R73" s="224"/>
      <c r="S73" s="224"/>
      <c r="T73" s="225">
        <v>0.38200000000000001</v>
      </c>
      <c r="U73" s="224">
        <f>ROUND(E73*T73,2)</f>
        <v>0.76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96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62</v>
      </c>
      <c r="B74" s="221" t="s">
        <v>210</v>
      </c>
      <c r="C74" s="264" t="s">
        <v>211</v>
      </c>
      <c r="D74" s="223" t="s">
        <v>131</v>
      </c>
      <c r="E74" s="229">
        <v>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0</v>
      </c>
      <c r="M74" s="232">
        <f>G74*(1+L74/100)</f>
        <v>0</v>
      </c>
      <c r="N74" s="224">
        <v>0</v>
      </c>
      <c r="O74" s="224">
        <f>ROUND(E74*N74,5)</f>
        <v>0</v>
      </c>
      <c r="P74" s="224">
        <v>1.56E-3</v>
      </c>
      <c r="Q74" s="224">
        <f>ROUND(E74*P74,5)</f>
        <v>3.1199999999999999E-3</v>
      </c>
      <c r="R74" s="224"/>
      <c r="S74" s="224"/>
      <c r="T74" s="225">
        <v>0.217</v>
      </c>
      <c r="U74" s="224">
        <f>ROUND(E74*T74,2)</f>
        <v>0.43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96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63</v>
      </c>
      <c r="B75" s="221" t="s">
        <v>212</v>
      </c>
      <c r="C75" s="264" t="s">
        <v>213</v>
      </c>
      <c r="D75" s="223" t="s">
        <v>108</v>
      </c>
      <c r="E75" s="229">
        <v>4.2000000000000003E-2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0</v>
      </c>
      <c r="M75" s="232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3.169</v>
      </c>
      <c r="U75" s="224">
        <f>ROUND(E75*T75,2)</f>
        <v>0.13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96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64</v>
      </c>
      <c r="B76" s="221" t="s">
        <v>214</v>
      </c>
      <c r="C76" s="264" t="s">
        <v>215</v>
      </c>
      <c r="D76" s="223" t="s">
        <v>131</v>
      </c>
      <c r="E76" s="229">
        <v>2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0</v>
      </c>
      <c r="M76" s="232">
        <f>G76*(1+L76/100)</f>
        <v>0</v>
      </c>
      <c r="N76" s="224">
        <v>1.9009999999999999E-2</v>
      </c>
      <c r="O76" s="224">
        <f>ROUND(E76*N76,5)</f>
        <v>3.8019999999999998E-2</v>
      </c>
      <c r="P76" s="224">
        <v>0</v>
      </c>
      <c r="Q76" s="224">
        <f>ROUND(E76*P76,5)</f>
        <v>0</v>
      </c>
      <c r="R76" s="224"/>
      <c r="S76" s="224"/>
      <c r="T76" s="225">
        <v>1.1890000000000001</v>
      </c>
      <c r="U76" s="224">
        <f>ROUND(E76*T76,2)</f>
        <v>2.38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96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65</v>
      </c>
      <c r="B77" s="221" t="s">
        <v>216</v>
      </c>
      <c r="C77" s="264" t="s">
        <v>217</v>
      </c>
      <c r="D77" s="223" t="s">
        <v>131</v>
      </c>
      <c r="E77" s="229">
        <v>2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0</v>
      </c>
      <c r="M77" s="232">
        <f>G77*(1+L77/100)</f>
        <v>0</v>
      </c>
      <c r="N77" s="224">
        <v>1.41E-3</v>
      </c>
      <c r="O77" s="224">
        <f>ROUND(E77*N77,5)</f>
        <v>2.82E-3</v>
      </c>
      <c r="P77" s="224">
        <v>0</v>
      </c>
      <c r="Q77" s="224">
        <f>ROUND(E77*P77,5)</f>
        <v>0</v>
      </c>
      <c r="R77" s="224"/>
      <c r="S77" s="224"/>
      <c r="T77" s="225">
        <v>1.575</v>
      </c>
      <c r="U77" s="224">
        <f>ROUND(E77*T77,2)</f>
        <v>3.15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96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15">
        <v>66</v>
      </c>
      <c r="B78" s="221" t="s">
        <v>218</v>
      </c>
      <c r="C78" s="264" t="s">
        <v>219</v>
      </c>
      <c r="D78" s="223" t="s">
        <v>111</v>
      </c>
      <c r="E78" s="229">
        <v>3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0</v>
      </c>
      <c r="M78" s="232">
        <f>G78*(1+L78/100)</f>
        <v>0</v>
      </c>
      <c r="N78" s="224">
        <v>1.72E-3</v>
      </c>
      <c r="O78" s="224">
        <f>ROUND(E78*N78,5)</f>
        <v>5.1599999999999997E-3</v>
      </c>
      <c r="P78" s="224">
        <v>0</v>
      </c>
      <c r="Q78" s="224">
        <f>ROUND(E78*P78,5)</f>
        <v>0</v>
      </c>
      <c r="R78" s="224"/>
      <c r="S78" s="224"/>
      <c r="T78" s="225">
        <v>0.47599999999999998</v>
      </c>
      <c r="U78" s="224">
        <f>ROUND(E78*T78,2)</f>
        <v>1.43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96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67</v>
      </c>
      <c r="B79" s="221" t="s">
        <v>220</v>
      </c>
      <c r="C79" s="264" t="s">
        <v>221</v>
      </c>
      <c r="D79" s="223" t="s">
        <v>111</v>
      </c>
      <c r="E79" s="229">
        <v>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0</v>
      </c>
      <c r="M79" s="232">
        <f>G79*(1+L79/100)</f>
        <v>0</v>
      </c>
      <c r="N79" s="224">
        <v>1.64E-3</v>
      </c>
      <c r="O79" s="224">
        <f>ROUND(E79*N79,5)</f>
        <v>1.64E-3</v>
      </c>
      <c r="P79" s="224">
        <v>0</v>
      </c>
      <c r="Q79" s="224">
        <f>ROUND(E79*P79,5)</f>
        <v>0</v>
      </c>
      <c r="R79" s="224"/>
      <c r="S79" s="224"/>
      <c r="T79" s="225">
        <v>0.44500000000000001</v>
      </c>
      <c r="U79" s="224">
        <f>ROUND(E79*T79,2)</f>
        <v>0.45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96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68</v>
      </c>
      <c r="B80" s="221" t="s">
        <v>222</v>
      </c>
      <c r="C80" s="264" t="s">
        <v>223</v>
      </c>
      <c r="D80" s="223" t="s">
        <v>111</v>
      </c>
      <c r="E80" s="229">
        <v>1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0</v>
      </c>
      <c r="M80" s="232">
        <f>G80*(1+L80/100)</f>
        <v>0</v>
      </c>
      <c r="N80" s="224">
        <v>4.0000000000000003E-5</v>
      </c>
      <c r="O80" s="224">
        <f>ROUND(E80*N80,5)</f>
        <v>4.0000000000000003E-5</v>
      </c>
      <c r="P80" s="224">
        <v>0</v>
      </c>
      <c r="Q80" s="224">
        <f>ROUND(E80*P80,5)</f>
        <v>0</v>
      </c>
      <c r="R80" s="224"/>
      <c r="S80" s="224"/>
      <c r="T80" s="225">
        <v>0.44500000000000001</v>
      </c>
      <c r="U80" s="224">
        <f>ROUND(E80*T80,2)</f>
        <v>0.45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96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>
        <v>69</v>
      </c>
      <c r="B81" s="221" t="s">
        <v>224</v>
      </c>
      <c r="C81" s="264" t="s">
        <v>225</v>
      </c>
      <c r="D81" s="223" t="s">
        <v>111</v>
      </c>
      <c r="E81" s="229">
        <v>3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0</v>
      </c>
      <c r="M81" s="232">
        <f>G81*(1+L81/100)</f>
        <v>0</v>
      </c>
      <c r="N81" s="224">
        <v>2.0000000000000001E-4</v>
      </c>
      <c r="O81" s="224">
        <f>ROUND(E81*N81,5)</f>
        <v>5.9999999999999995E-4</v>
      </c>
      <c r="P81" s="224">
        <v>0</v>
      </c>
      <c r="Q81" s="224">
        <f>ROUND(E81*P81,5)</f>
        <v>0</v>
      </c>
      <c r="R81" s="224"/>
      <c r="S81" s="224"/>
      <c r="T81" s="225">
        <v>0.246</v>
      </c>
      <c r="U81" s="224">
        <f>ROUND(E81*T81,2)</f>
        <v>0.74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96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70</v>
      </c>
      <c r="B82" s="221" t="s">
        <v>226</v>
      </c>
      <c r="C82" s="264" t="s">
        <v>227</v>
      </c>
      <c r="D82" s="223" t="s">
        <v>111</v>
      </c>
      <c r="E82" s="229">
        <v>3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0</v>
      </c>
      <c r="M82" s="232">
        <f>G82*(1+L82/100)</f>
        <v>0</v>
      </c>
      <c r="N82" s="224">
        <v>1E-4</v>
      </c>
      <c r="O82" s="224">
        <f>ROUND(E82*N82,5)</f>
        <v>2.9999999999999997E-4</v>
      </c>
      <c r="P82" s="224">
        <v>0</v>
      </c>
      <c r="Q82" s="224">
        <f>ROUND(E82*P82,5)</f>
        <v>0</v>
      </c>
      <c r="R82" s="224"/>
      <c r="S82" s="224"/>
      <c r="T82" s="225">
        <v>0.246</v>
      </c>
      <c r="U82" s="224">
        <f>ROUND(E82*T82,2)</f>
        <v>0.74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96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71</v>
      </c>
      <c r="B83" s="221" t="s">
        <v>228</v>
      </c>
      <c r="C83" s="264" t="s">
        <v>229</v>
      </c>
      <c r="D83" s="223" t="s">
        <v>111</v>
      </c>
      <c r="E83" s="229">
        <v>21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0</v>
      </c>
      <c r="M83" s="232">
        <f>G83*(1+L83/100)</f>
        <v>0</v>
      </c>
      <c r="N83" s="224">
        <v>2.0000000000000001E-4</v>
      </c>
      <c r="O83" s="224">
        <f>ROUND(E83*N83,5)</f>
        <v>4.1999999999999997E-3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171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72</v>
      </c>
      <c r="B84" s="221" t="s">
        <v>230</v>
      </c>
      <c r="C84" s="264" t="s">
        <v>231</v>
      </c>
      <c r="D84" s="223" t="s">
        <v>111</v>
      </c>
      <c r="E84" s="229">
        <v>12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0</v>
      </c>
      <c r="M84" s="232">
        <f>G84*(1+L84/100)</f>
        <v>0</v>
      </c>
      <c r="N84" s="224">
        <v>2.0000000000000001E-4</v>
      </c>
      <c r="O84" s="224">
        <f>ROUND(E84*N84,5)</f>
        <v>2.3999999999999998E-3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171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73</v>
      </c>
      <c r="B85" s="221" t="s">
        <v>232</v>
      </c>
      <c r="C85" s="264" t="s">
        <v>233</v>
      </c>
      <c r="D85" s="223" t="s">
        <v>131</v>
      </c>
      <c r="E85" s="229">
        <v>33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0</v>
      </c>
      <c r="M85" s="232">
        <f>G85*(1+L85/100)</f>
        <v>0</v>
      </c>
      <c r="N85" s="224">
        <v>8.0000000000000007E-5</v>
      </c>
      <c r="O85" s="224">
        <f>ROUND(E85*N85,5)</f>
        <v>2.64E-3</v>
      </c>
      <c r="P85" s="224">
        <v>0</v>
      </c>
      <c r="Q85" s="224">
        <f>ROUND(E85*P85,5)</f>
        <v>0</v>
      </c>
      <c r="R85" s="224"/>
      <c r="S85" s="224"/>
      <c r="T85" s="225">
        <v>0.17599999999999999</v>
      </c>
      <c r="U85" s="224">
        <f>ROUND(E85*T85,2)</f>
        <v>5.81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96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>
        <v>74</v>
      </c>
      <c r="B86" s="221" t="s">
        <v>234</v>
      </c>
      <c r="C86" s="264" t="s">
        <v>235</v>
      </c>
      <c r="D86" s="223" t="s">
        <v>131</v>
      </c>
      <c r="E86" s="229">
        <v>1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0</v>
      </c>
      <c r="M86" s="232">
        <f>G86*(1+L86/100)</f>
        <v>0</v>
      </c>
      <c r="N86" s="224">
        <v>7.2000000000000005E-4</v>
      </c>
      <c r="O86" s="224">
        <f>ROUND(E86*N86,5)</f>
        <v>7.2000000000000005E-4</v>
      </c>
      <c r="P86" s="224">
        <v>0</v>
      </c>
      <c r="Q86" s="224">
        <f>ROUND(E86*P86,5)</f>
        <v>0</v>
      </c>
      <c r="R86" s="224"/>
      <c r="S86" s="224"/>
      <c r="T86" s="225">
        <v>0.50600000000000001</v>
      </c>
      <c r="U86" s="224">
        <f>ROUND(E86*T86,2)</f>
        <v>0.51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96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>
        <v>75</v>
      </c>
      <c r="B87" s="221" t="s">
        <v>236</v>
      </c>
      <c r="C87" s="264" t="s">
        <v>237</v>
      </c>
      <c r="D87" s="223" t="s">
        <v>131</v>
      </c>
      <c r="E87" s="229">
        <v>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0</v>
      </c>
      <c r="M87" s="232">
        <f>G87*(1+L87/100)</f>
        <v>0</v>
      </c>
      <c r="N87" s="224">
        <v>7.2000000000000005E-4</v>
      </c>
      <c r="O87" s="224">
        <f>ROUND(E87*N87,5)</f>
        <v>7.2000000000000005E-4</v>
      </c>
      <c r="P87" s="224">
        <v>0</v>
      </c>
      <c r="Q87" s="224">
        <f>ROUND(E87*P87,5)</f>
        <v>0</v>
      </c>
      <c r="R87" s="224"/>
      <c r="S87" s="224"/>
      <c r="T87" s="225">
        <v>0.50600000000000001</v>
      </c>
      <c r="U87" s="224">
        <f>ROUND(E87*T87,2)</f>
        <v>0.51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96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76</v>
      </c>
      <c r="B88" s="221" t="s">
        <v>238</v>
      </c>
      <c r="C88" s="264" t="s">
        <v>239</v>
      </c>
      <c r="D88" s="223" t="s">
        <v>111</v>
      </c>
      <c r="E88" s="229">
        <v>7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0</v>
      </c>
      <c r="M88" s="232">
        <f>G88*(1+L88/100)</f>
        <v>0</v>
      </c>
      <c r="N88" s="224">
        <v>3.2000000000000003E-4</v>
      </c>
      <c r="O88" s="224">
        <f>ROUND(E88*N88,5)</f>
        <v>2.2399999999999998E-3</v>
      </c>
      <c r="P88" s="224">
        <v>0</v>
      </c>
      <c r="Q88" s="224">
        <f>ROUND(E88*P88,5)</f>
        <v>0</v>
      </c>
      <c r="R88" s="224"/>
      <c r="S88" s="224"/>
      <c r="T88" s="225">
        <v>0</v>
      </c>
      <c r="U88" s="224">
        <f>ROUND(E88*T88,2)</f>
        <v>0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171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77</v>
      </c>
      <c r="B89" s="221" t="s">
        <v>240</v>
      </c>
      <c r="C89" s="264" t="s">
        <v>241</v>
      </c>
      <c r="D89" s="223" t="s">
        <v>111</v>
      </c>
      <c r="E89" s="229">
        <v>7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0</v>
      </c>
      <c r="M89" s="232">
        <f>G89*(1+L89/100)</f>
        <v>0</v>
      </c>
      <c r="N89" s="224">
        <v>1.4999999999999999E-4</v>
      </c>
      <c r="O89" s="224">
        <f>ROUND(E89*N89,5)</f>
        <v>1.0499999999999999E-3</v>
      </c>
      <c r="P89" s="224">
        <v>0</v>
      </c>
      <c r="Q89" s="224">
        <f>ROUND(E89*P89,5)</f>
        <v>0</v>
      </c>
      <c r="R89" s="224"/>
      <c r="S89" s="224"/>
      <c r="T89" s="225">
        <v>0.25</v>
      </c>
      <c r="U89" s="224">
        <f>ROUND(E89*T89,2)</f>
        <v>1.75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96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78</v>
      </c>
      <c r="B90" s="221" t="s">
        <v>242</v>
      </c>
      <c r="C90" s="264" t="s">
        <v>243</v>
      </c>
      <c r="D90" s="223" t="s">
        <v>131</v>
      </c>
      <c r="E90" s="229">
        <v>1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0</v>
      </c>
      <c r="M90" s="232">
        <f>G90*(1+L90/100)</f>
        <v>0</v>
      </c>
      <c r="N90" s="224">
        <v>1.09E-2</v>
      </c>
      <c r="O90" s="224">
        <f>ROUND(E90*N90,5)</f>
        <v>1.09E-2</v>
      </c>
      <c r="P90" s="224">
        <v>0</v>
      </c>
      <c r="Q90" s="224">
        <f>ROUND(E90*P90,5)</f>
        <v>0</v>
      </c>
      <c r="R90" s="224"/>
      <c r="S90" s="224"/>
      <c r="T90" s="225">
        <v>1.25</v>
      </c>
      <c r="U90" s="224">
        <f>ROUND(E90*T90,2)</f>
        <v>1.25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96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79</v>
      </c>
      <c r="B91" s="221" t="s">
        <v>244</v>
      </c>
      <c r="C91" s="264" t="s">
        <v>245</v>
      </c>
      <c r="D91" s="223" t="s">
        <v>111</v>
      </c>
      <c r="E91" s="229">
        <v>1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0</v>
      </c>
      <c r="M91" s="232">
        <f>G91*(1+L91/100)</f>
        <v>0</v>
      </c>
      <c r="N91" s="224">
        <v>3.0899999999999999E-3</v>
      </c>
      <c r="O91" s="224">
        <f>ROUND(E91*N91,5)</f>
        <v>3.0899999999999999E-3</v>
      </c>
      <c r="P91" s="224">
        <v>0</v>
      </c>
      <c r="Q91" s="224">
        <f>ROUND(E91*P91,5)</f>
        <v>0</v>
      </c>
      <c r="R91" s="224"/>
      <c r="S91" s="224"/>
      <c r="T91" s="225">
        <v>1.25</v>
      </c>
      <c r="U91" s="224">
        <f>ROUND(E91*T91,2)</f>
        <v>1.25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96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80</v>
      </c>
      <c r="B92" s="221" t="s">
        <v>246</v>
      </c>
      <c r="C92" s="264" t="s">
        <v>247</v>
      </c>
      <c r="D92" s="223" t="s">
        <v>0</v>
      </c>
      <c r="E92" s="229">
        <v>405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0</v>
      </c>
      <c r="M92" s="232">
        <f>G92*(1+L92/100)</f>
        <v>0</v>
      </c>
      <c r="N92" s="224">
        <v>0</v>
      </c>
      <c r="O92" s="224">
        <f>ROUND(E92*N92,5)</f>
        <v>0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96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x14ac:dyDescent="0.2">
      <c r="A93" s="216" t="s">
        <v>91</v>
      </c>
      <c r="B93" s="222" t="s">
        <v>62</v>
      </c>
      <c r="C93" s="265" t="s">
        <v>63</v>
      </c>
      <c r="D93" s="226"/>
      <c r="E93" s="230"/>
      <c r="F93" s="233"/>
      <c r="G93" s="233">
        <f>SUMIF(AE94:AE94,"&lt;&gt;NOR",G94:G94)</f>
        <v>0</v>
      </c>
      <c r="H93" s="233"/>
      <c r="I93" s="233">
        <f>SUM(I94:I94)</f>
        <v>0</v>
      </c>
      <c r="J93" s="233"/>
      <c r="K93" s="233">
        <f>SUM(K94:K94)</f>
        <v>0</v>
      </c>
      <c r="L93" s="233"/>
      <c r="M93" s="233">
        <f>SUM(M94:M94)</f>
        <v>0</v>
      </c>
      <c r="N93" s="227"/>
      <c r="O93" s="227">
        <f>SUM(O94:O94)</f>
        <v>1.75E-3</v>
      </c>
      <c r="P93" s="227"/>
      <c r="Q93" s="227">
        <f>SUM(Q94:Q94)</f>
        <v>0</v>
      </c>
      <c r="R93" s="227"/>
      <c r="S93" s="227"/>
      <c r="T93" s="228"/>
      <c r="U93" s="227">
        <f>SUM(U94:U94)</f>
        <v>2.23</v>
      </c>
      <c r="AE93" t="s">
        <v>92</v>
      </c>
    </row>
    <row r="94" spans="1:60" outlineLevel="1" x14ac:dyDescent="0.2">
      <c r="A94" s="242">
        <v>81</v>
      </c>
      <c r="B94" s="243" t="s">
        <v>248</v>
      </c>
      <c r="C94" s="266" t="s">
        <v>249</v>
      </c>
      <c r="D94" s="244" t="s">
        <v>95</v>
      </c>
      <c r="E94" s="245">
        <v>25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0</v>
      </c>
      <c r="M94" s="247">
        <f>G94*(1+L94/100)</f>
        <v>0</v>
      </c>
      <c r="N94" s="248">
        <v>6.9999999999999994E-5</v>
      </c>
      <c r="O94" s="248">
        <f>ROUND(E94*N94,5)</f>
        <v>1.75E-3</v>
      </c>
      <c r="P94" s="248">
        <v>0</v>
      </c>
      <c r="Q94" s="248">
        <f>ROUND(E94*P94,5)</f>
        <v>0</v>
      </c>
      <c r="R94" s="248"/>
      <c r="S94" s="248"/>
      <c r="T94" s="249">
        <v>8.8999999999999996E-2</v>
      </c>
      <c r="U94" s="248">
        <f>ROUND(E94*T94,2)</f>
        <v>2.23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96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">
      <c r="A95" s="6"/>
      <c r="B95" s="7" t="s">
        <v>250</v>
      </c>
      <c r="C95" s="267" t="s">
        <v>250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v>15</v>
      </c>
      <c r="AD95">
        <v>21</v>
      </c>
    </row>
    <row r="96" spans="1:60" x14ac:dyDescent="0.2">
      <c r="A96" s="250"/>
      <c r="B96" s="251">
        <v>26</v>
      </c>
      <c r="C96" s="268" t="s">
        <v>250</v>
      </c>
      <c r="D96" s="252"/>
      <c r="E96" s="252"/>
      <c r="F96" s="252"/>
      <c r="G96" s="263">
        <f>G8+G13+G33+G60+G72+G93</f>
        <v>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f>SUMIF(L7:L94,AC95,G7:G94)</f>
        <v>0</v>
      </c>
      <c r="AD96">
        <f>SUMIF(L7:L94,AD95,G7:G94)</f>
        <v>0</v>
      </c>
      <c r="AE96" t="s">
        <v>251</v>
      </c>
    </row>
    <row r="97" spans="1:31" x14ac:dyDescent="0.2">
      <c r="A97" s="6"/>
      <c r="B97" s="7" t="s">
        <v>250</v>
      </c>
      <c r="C97" s="267" t="s">
        <v>250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6"/>
      <c r="B98" s="7" t="s">
        <v>250</v>
      </c>
      <c r="C98" s="267" t="s">
        <v>250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3">
        <v>33</v>
      </c>
      <c r="B99" s="253"/>
      <c r="C99" s="269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4"/>
      <c r="B100" s="255"/>
      <c r="C100" s="270"/>
      <c r="D100" s="255"/>
      <c r="E100" s="255"/>
      <c r="F100" s="255"/>
      <c r="G100" s="25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E100" t="s">
        <v>252</v>
      </c>
    </row>
    <row r="101" spans="1:31" x14ac:dyDescent="0.2">
      <c r="A101" s="257"/>
      <c r="B101" s="258"/>
      <c r="C101" s="271"/>
      <c r="D101" s="258"/>
      <c r="E101" s="258"/>
      <c r="F101" s="258"/>
      <c r="G101" s="259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57"/>
      <c r="B102" s="258"/>
      <c r="C102" s="271"/>
      <c r="D102" s="258"/>
      <c r="E102" s="258"/>
      <c r="F102" s="258"/>
      <c r="G102" s="259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257"/>
      <c r="B103" s="258"/>
      <c r="C103" s="271"/>
      <c r="D103" s="258"/>
      <c r="E103" s="258"/>
      <c r="F103" s="258"/>
      <c r="G103" s="259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60"/>
      <c r="B104" s="261"/>
      <c r="C104" s="272"/>
      <c r="D104" s="261"/>
      <c r="E104" s="261"/>
      <c r="F104" s="261"/>
      <c r="G104" s="262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6"/>
      <c r="B105" s="7" t="s">
        <v>250</v>
      </c>
      <c r="C105" s="267" t="s">
        <v>250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C106" s="273"/>
      <c r="AE106" t="s">
        <v>253</v>
      </c>
    </row>
  </sheetData>
  <mergeCells count="6">
    <mergeCell ref="A1:G1"/>
    <mergeCell ref="C2:G2"/>
    <mergeCell ref="C3:G3"/>
    <mergeCell ref="C4:G4"/>
    <mergeCell ref="A99:C99"/>
    <mergeCell ref="A100:G10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</dc:creator>
  <cp:lastModifiedBy>Miriam</cp:lastModifiedBy>
  <cp:lastPrinted>2014-02-28T09:52:57Z</cp:lastPrinted>
  <dcterms:created xsi:type="dcterms:W3CDTF">2009-04-08T07:15:50Z</dcterms:created>
  <dcterms:modified xsi:type="dcterms:W3CDTF">2020-11-23T06:49:53Z</dcterms:modified>
</cp:coreProperties>
</file>